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0116"/>
  <workbookPr filterPrivacy="1" codeName="ThisWorkbook"/>
  <bookViews>
    <workbookView xWindow="0" yWindow="460" windowWidth="27380" windowHeight="27180"/>
  </bookViews>
  <sheets>
    <sheet name="参加申込（正式版）" sheetId="29" r:id="rId1"/>
    <sheet name="請求書 (当日支払) " sheetId="37" r:id="rId2"/>
    <sheet name="選択リスト一覧" sheetId="31" state="hidden" r:id="rId3"/>
  </sheets>
  <definedNames>
    <definedName name="_xlnm.Print_Area" localSheetId="0">'参加申込（正式版）'!$A$9:$P$60,'参加申込（正式版）'!$A$61:$P$82</definedName>
    <definedName name="_xlnm.Print_Area" localSheetId="1">'請求書 (当日支払) '!$A$6:$R$34</definedName>
    <definedName name="移動往路">選択リスト一覧!$G$21:$G$23</definedName>
    <definedName name="懇親会">選択リスト一覧!$B$21:$B$22</definedName>
    <definedName name="支払方法">選択リスト一覧!$A$45:$A$46</definedName>
    <definedName name="宿泊予定">選択リスト一覧!$A$21:$A$22</definedName>
    <definedName name="申込区分">選択リスト一覧!$A$16:$A$17</definedName>
    <definedName name="性別">選択リスト一覧!$A$26:$A$27</definedName>
    <definedName name="登録区分">選択リスト一覧!$A$4:$A$8</definedName>
    <definedName name="論文集">選択リスト一覧!$A$11:$A$13</definedName>
  </definedNames>
  <calcPr calcId="162913"/>
  <fileRecoveryPr repairLoad="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74" i="29" l="1"/>
  <c r="C42" i="31"/>
  <c r="B39" i="31"/>
  <c r="D73" i="29"/>
  <c r="G73" i="29" s="1"/>
  <c r="C39" i="31"/>
  <c r="B42" i="31"/>
  <c r="D39" i="31"/>
  <c r="E39" i="31"/>
  <c r="F39" i="31"/>
  <c r="E42" i="31"/>
  <c r="D42" i="31"/>
  <c r="F42" i="31"/>
  <c r="H42" i="31"/>
  <c r="E2" i="37"/>
  <c r="H2" i="37" s="1"/>
  <c r="B10" i="37"/>
  <c r="B9" i="37"/>
  <c r="B7" i="37"/>
  <c r="J62" i="29"/>
  <c r="B62" i="29"/>
  <c r="D72" i="29"/>
  <c r="D27" i="37" s="1"/>
  <c r="B32" i="31"/>
  <c r="C36" i="31"/>
  <c r="D36" i="31" s="1"/>
  <c r="E36" i="31"/>
  <c r="F36" i="31"/>
  <c r="B36" i="31"/>
  <c r="C33" i="31"/>
  <c r="D33" i="31"/>
  <c r="E33" i="31"/>
  <c r="B33" i="31"/>
  <c r="C32" i="31"/>
  <c r="D32" i="31"/>
  <c r="E32" i="31"/>
  <c r="D29" i="37"/>
  <c r="F32" i="31"/>
  <c r="F33" i="31"/>
  <c r="G36" i="31" l="1"/>
  <c r="G42" i="31"/>
  <c r="I42" i="31" s="1"/>
  <c r="G74" i="29" s="1"/>
  <c r="H39" i="31"/>
  <c r="G72" i="29"/>
  <c r="G27" i="37" s="1"/>
  <c r="G28" i="37"/>
  <c r="G29" i="37"/>
  <c r="D28" i="37"/>
  <c r="D75" i="29" l="1"/>
  <c r="L80" i="29" s="1"/>
  <c r="L78" i="29"/>
  <c r="D30" i="37"/>
  <c r="G22" i="37" l="1"/>
</calcChain>
</file>

<file path=xl/sharedStrings.xml><?xml version="1.0" encoding="utf-8"?>
<sst xmlns="http://schemas.openxmlformats.org/spreadsheetml/2006/main" count="168" uniqueCount="134">
  <si>
    <t>懇親会</t>
    <rPh sb="0" eb="2">
      <t>コンシン</t>
    </rPh>
    <rPh sb="2" eb="3">
      <t>カイ</t>
    </rPh>
    <phoneticPr fontId="1"/>
  </si>
  <si>
    <t>学生</t>
    <rPh sb="0" eb="2">
      <t>ガクセイ</t>
    </rPh>
    <phoneticPr fontId="1"/>
  </si>
  <si>
    <t>一般</t>
    <rPh sb="0" eb="2">
      <t>イッパン</t>
    </rPh>
    <phoneticPr fontId="1"/>
  </si>
  <si>
    <t>宿泊しない</t>
    <rPh sb="0" eb="2">
      <t>シュクハク</t>
    </rPh>
    <phoneticPr fontId="1"/>
  </si>
  <si>
    <t>リスト一覧</t>
    <rPh sb="3" eb="5">
      <t>イチラン</t>
    </rPh>
    <phoneticPr fontId="1"/>
  </si>
  <si>
    <t>氏名</t>
    <rPh sb="0" eb="2">
      <t>シメイ</t>
    </rPh>
    <phoneticPr fontId="1"/>
  </si>
  <si>
    <t>宿泊する</t>
    <rPh sb="0" eb="2">
      <t>シュクハク</t>
    </rPh>
    <phoneticPr fontId="1"/>
  </si>
  <si>
    <t>未定</t>
    <rPh sb="0" eb="2">
      <t>ミテイ</t>
    </rPh>
    <phoneticPr fontId="1"/>
  </si>
  <si>
    <t>宿泊予定</t>
    <rPh sb="0" eb="2">
      <t>シュクハク</t>
    </rPh>
    <rPh sb="2" eb="4">
      <t>ヨテイ</t>
    </rPh>
    <phoneticPr fontId="1"/>
  </si>
  <si>
    <t>参加する</t>
    <rPh sb="0" eb="2">
      <t>サンカ</t>
    </rPh>
    <phoneticPr fontId="1"/>
  </si>
  <si>
    <t>参加しない</t>
    <rPh sb="0" eb="2">
      <t>サンカ</t>
    </rPh>
    <phoneticPr fontId="1"/>
  </si>
  <si>
    <t>有</t>
    <rPh sb="0" eb="1">
      <t>アリ</t>
    </rPh>
    <phoneticPr fontId="1"/>
  </si>
  <si>
    <t>無</t>
    <rPh sb="0" eb="1">
      <t>ナシ</t>
    </rPh>
    <phoneticPr fontId="1"/>
  </si>
  <si>
    <t>アルコール＆同伴者</t>
    <rPh sb="6" eb="9">
      <t>ドウハンシャ</t>
    </rPh>
    <phoneticPr fontId="1"/>
  </si>
  <si>
    <t>（２）申込区分</t>
    <rPh sb="3" eb="5">
      <t>モウシコミ</t>
    </rPh>
    <rPh sb="5" eb="7">
      <t>クブン</t>
    </rPh>
    <phoneticPr fontId="1"/>
  </si>
  <si>
    <t>（４）宿泊予定</t>
    <rPh sb="3" eb="5">
      <t>シュクハク</t>
    </rPh>
    <rPh sb="5" eb="7">
      <t>ヨテイ</t>
    </rPh>
    <phoneticPr fontId="1"/>
  </si>
  <si>
    <t>（１）性別</t>
    <rPh sb="3" eb="5">
      <t>セイベツ</t>
    </rPh>
    <phoneticPr fontId="1"/>
  </si>
  <si>
    <t>男</t>
    <rPh sb="0" eb="1">
      <t>オトコ</t>
    </rPh>
    <phoneticPr fontId="1"/>
  </si>
  <si>
    <t>女</t>
    <rPh sb="0" eb="1">
      <t>オンナ</t>
    </rPh>
    <phoneticPr fontId="1"/>
  </si>
  <si>
    <t>(西暦）　     年   月   日</t>
  </si>
  <si>
    <t>【参加登録】</t>
    <rPh sb="1" eb="3">
      <t>サンカ</t>
    </rPh>
    <rPh sb="3" eb="5">
      <t>トウロク</t>
    </rPh>
    <phoneticPr fontId="1"/>
  </si>
  <si>
    <t>（２）所属（所属は略記してください）</t>
    <rPh sb="3" eb="5">
      <t>ショゾク</t>
    </rPh>
    <rPh sb="6" eb="8">
      <t>ショゾク</t>
    </rPh>
    <rPh sb="9" eb="11">
      <t>リャッキ</t>
    </rPh>
    <phoneticPr fontId="1"/>
  </si>
  <si>
    <t>（２）登録区分</t>
    <rPh sb="3" eb="5">
      <t>トウロク</t>
    </rPh>
    <rPh sb="5" eb="7">
      <t>クブン</t>
    </rPh>
    <phoneticPr fontId="1"/>
  </si>
  <si>
    <t>国際衝撃波学会（ISWI）会員</t>
    <rPh sb="0" eb="2">
      <t>コクサイ</t>
    </rPh>
    <rPh sb="2" eb="5">
      <t>ショウゲキハ</t>
    </rPh>
    <rPh sb="5" eb="7">
      <t>ガッカイ</t>
    </rPh>
    <rPh sb="13" eb="15">
      <t>カイイン</t>
    </rPh>
    <phoneticPr fontId="1"/>
  </si>
  <si>
    <t>講演論文集</t>
    <rPh sb="0" eb="2">
      <t>コウエン</t>
    </rPh>
    <rPh sb="2" eb="4">
      <t>ロンブン</t>
    </rPh>
    <rPh sb="4" eb="5">
      <t>シュウ</t>
    </rPh>
    <phoneticPr fontId="1"/>
  </si>
  <si>
    <t>（４）論文集</t>
    <rPh sb="3" eb="5">
      <t>ロンブン</t>
    </rPh>
    <rPh sb="5" eb="6">
      <t>シュウ</t>
    </rPh>
    <phoneticPr fontId="1"/>
  </si>
  <si>
    <t>（４）登録区分（下欄のリストからご選択ください）</t>
    <rPh sb="3" eb="5">
      <t>トウロク</t>
    </rPh>
    <rPh sb="5" eb="7">
      <t>クブン</t>
    </rPh>
    <rPh sb="8" eb="9">
      <t>シタ</t>
    </rPh>
    <phoneticPr fontId="1"/>
  </si>
  <si>
    <t>（５）講演論文集（購入部数を下欄のリストからご選択ください）</t>
    <rPh sb="3" eb="5">
      <t>コウエン</t>
    </rPh>
    <rPh sb="5" eb="7">
      <t>ロンブン</t>
    </rPh>
    <rPh sb="7" eb="8">
      <t>シュウ</t>
    </rPh>
    <rPh sb="9" eb="11">
      <t>コウニュウ</t>
    </rPh>
    <rPh sb="11" eb="13">
      <t>ブスウ</t>
    </rPh>
    <rPh sb="14" eb="15">
      <t>シタ</t>
    </rPh>
    <rPh sb="15" eb="16">
      <t>ラン</t>
    </rPh>
    <phoneticPr fontId="1"/>
  </si>
  <si>
    <t>（３）連絡先</t>
    <rPh sb="3" eb="6">
      <t>レンラクサキ</t>
    </rPh>
    <phoneticPr fontId="1"/>
  </si>
  <si>
    <t>住所</t>
    <rPh sb="0" eb="2">
      <t>ジュウショ</t>
    </rPh>
    <phoneticPr fontId="1"/>
  </si>
  <si>
    <t>E-mail</t>
    <phoneticPr fontId="1"/>
  </si>
  <si>
    <t>電話</t>
    <rPh sb="0" eb="2">
      <t>デンワ</t>
    </rPh>
    <phoneticPr fontId="1"/>
  </si>
  <si>
    <t>参加登録費</t>
    <rPh sb="0" eb="2">
      <t>サンカ</t>
    </rPh>
    <rPh sb="2" eb="4">
      <t>トウロク</t>
    </rPh>
    <rPh sb="4" eb="5">
      <t>ヒ</t>
    </rPh>
    <phoneticPr fontId="1"/>
  </si>
  <si>
    <t>一般　3,000円</t>
    <rPh sb="0" eb="2">
      <t>イッパン</t>
    </rPh>
    <rPh sb="8" eb="9">
      <t>エン</t>
    </rPh>
    <phoneticPr fontId="1"/>
  </si>
  <si>
    <t>学生　1,000円</t>
    <rPh sb="0" eb="2">
      <t>ガクセイ</t>
    </rPh>
    <rPh sb="8" eb="9">
      <t>エン</t>
    </rPh>
    <phoneticPr fontId="1"/>
  </si>
  <si>
    <r>
      <t>参加登録費</t>
    </r>
    <r>
      <rPr>
        <vertAlign val="superscript"/>
        <sz val="11"/>
        <color theme="1"/>
        <rFont val="ＭＳ Ｐゴシック"/>
        <family val="3"/>
        <charset val="128"/>
        <scheme val="minor"/>
      </rPr>
      <t>※</t>
    </r>
    <rPh sb="0" eb="2">
      <t>サンカ</t>
    </rPh>
    <rPh sb="2" eb="4">
      <t>トウロク</t>
    </rPh>
    <rPh sb="4" eb="5">
      <t>ヒ</t>
    </rPh>
    <phoneticPr fontId="1"/>
  </si>
  <si>
    <t>※※</t>
    <phoneticPr fontId="1"/>
  </si>
  <si>
    <t>※</t>
    <phoneticPr fontId="1"/>
  </si>
  <si>
    <t>懇親会費</t>
    <rPh sb="0" eb="2">
      <t>コンシン</t>
    </rPh>
    <rPh sb="2" eb="3">
      <t>カイ</t>
    </rPh>
    <rPh sb="3" eb="4">
      <t>ヒ</t>
    </rPh>
    <phoneticPr fontId="1"/>
  </si>
  <si>
    <t>小計</t>
    <rPh sb="0" eb="2">
      <t>ショウケイ</t>
    </rPh>
    <phoneticPr fontId="1"/>
  </si>
  <si>
    <t>円</t>
    <rPh sb="0" eb="1">
      <t>エン</t>
    </rPh>
    <phoneticPr fontId="1"/>
  </si>
  <si>
    <t>会計（関数）</t>
    <rPh sb="0" eb="2">
      <t>カイケイ</t>
    </rPh>
    <rPh sb="3" eb="5">
      <t>カンスウ</t>
    </rPh>
    <phoneticPr fontId="1"/>
  </si>
  <si>
    <t>８日</t>
    <rPh sb="1" eb="2">
      <t>ニチ</t>
    </rPh>
    <phoneticPr fontId="1"/>
  </si>
  <si>
    <t>９日</t>
    <rPh sb="1" eb="2">
      <t>ニチ</t>
    </rPh>
    <phoneticPr fontId="1"/>
  </si>
  <si>
    <t>１０日</t>
    <rPh sb="2" eb="3">
      <t>ニチ</t>
    </rPh>
    <phoneticPr fontId="1"/>
  </si>
  <si>
    <t>AL有無</t>
    <rPh sb="2" eb="4">
      <t>ウム</t>
    </rPh>
    <phoneticPr fontId="1"/>
  </si>
  <si>
    <t>宿泊有無</t>
    <rPh sb="0" eb="2">
      <t>シュクハク</t>
    </rPh>
    <rPh sb="2" eb="4">
      <t>ウム</t>
    </rPh>
    <phoneticPr fontId="1"/>
  </si>
  <si>
    <t>AL有無を判別した後の金額（一般料金）</t>
    <rPh sb="2" eb="4">
      <t>ウム</t>
    </rPh>
    <rPh sb="5" eb="7">
      <t>ハンベツ</t>
    </rPh>
    <rPh sb="9" eb="10">
      <t>アト</t>
    </rPh>
    <rPh sb="11" eb="13">
      <t>キンガク</t>
    </rPh>
    <rPh sb="14" eb="16">
      <t>イッパン</t>
    </rPh>
    <rPh sb="16" eb="18">
      <t>リョウキン</t>
    </rPh>
    <phoneticPr fontId="1"/>
  </si>
  <si>
    <t>一般・学生を判別した後の料金</t>
    <rPh sb="0" eb="2">
      <t>イッパン</t>
    </rPh>
    <rPh sb="3" eb="5">
      <t>ガクセイ</t>
    </rPh>
    <rPh sb="6" eb="8">
      <t>ハンベツ</t>
    </rPh>
    <rPh sb="10" eb="11">
      <t>アト</t>
    </rPh>
    <rPh sb="12" eb="14">
      <t>リョウキン</t>
    </rPh>
    <phoneticPr fontId="1"/>
  </si>
  <si>
    <t>金額（宿泊する1、宿泊しない0の係数をかける）</t>
    <rPh sb="0" eb="2">
      <t>キンガク</t>
    </rPh>
    <rPh sb="3" eb="5">
      <t>シュクハク</t>
    </rPh>
    <rPh sb="9" eb="11">
      <t>シュクハク</t>
    </rPh>
    <rPh sb="16" eb="18">
      <t>ケイスウ</t>
    </rPh>
    <phoneticPr fontId="1"/>
  </si>
  <si>
    <t>懇親会有無を判別した後の金額（一般料金）</t>
    <rPh sb="0" eb="2">
      <t>コンシン</t>
    </rPh>
    <rPh sb="2" eb="3">
      <t>カイ</t>
    </rPh>
    <rPh sb="3" eb="5">
      <t>ウム</t>
    </rPh>
    <rPh sb="6" eb="8">
      <t>ハンベツ</t>
    </rPh>
    <rPh sb="10" eb="11">
      <t>アト</t>
    </rPh>
    <rPh sb="12" eb="14">
      <t>キンガク</t>
    </rPh>
    <rPh sb="15" eb="17">
      <t>イッパン</t>
    </rPh>
    <rPh sb="17" eb="19">
      <t>リョウキン</t>
    </rPh>
    <phoneticPr fontId="1"/>
  </si>
  <si>
    <t>（１）参加登録費</t>
    <rPh sb="3" eb="5">
      <t>サンカ</t>
    </rPh>
    <rPh sb="5" eb="7">
      <t>トウロク</t>
    </rPh>
    <rPh sb="7" eb="8">
      <t>ヒ</t>
    </rPh>
    <phoneticPr fontId="1"/>
  </si>
  <si>
    <t>登録費</t>
    <rPh sb="0" eb="2">
      <t>トウロク</t>
    </rPh>
    <rPh sb="2" eb="3">
      <t>ヒ</t>
    </rPh>
    <phoneticPr fontId="1"/>
  </si>
  <si>
    <t>懇親会費</t>
    <rPh sb="0" eb="2">
      <t>コンシン</t>
    </rPh>
    <rPh sb="2" eb="3">
      <t>カイ</t>
    </rPh>
    <rPh sb="3" eb="4">
      <t>ヒ</t>
    </rPh>
    <phoneticPr fontId="1"/>
  </si>
  <si>
    <t>学生</t>
    <rPh sb="0" eb="2">
      <t>ガクセイ</t>
    </rPh>
    <phoneticPr fontId="1"/>
  </si>
  <si>
    <t>ISWI</t>
    <phoneticPr fontId="1"/>
  </si>
  <si>
    <t>計</t>
    <rPh sb="0" eb="1">
      <t>ケイ</t>
    </rPh>
    <phoneticPr fontId="1"/>
  </si>
  <si>
    <t>参加の有無</t>
    <rPh sb="0" eb="2">
      <t>サンカ</t>
    </rPh>
    <rPh sb="3" eb="5">
      <t>ウム</t>
    </rPh>
    <phoneticPr fontId="1"/>
  </si>
  <si>
    <t>金額</t>
    <rPh sb="0" eb="2">
      <t>キンガク</t>
    </rPh>
    <phoneticPr fontId="1"/>
  </si>
  <si>
    <t>部</t>
    <rPh sb="0" eb="1">
      <t>ブ</t>
    </rPh>
    <phoneticPr fontId="1"/>
  </si>
  <si>
    <t>（事前登録番号；事務局で記載）</t>
    <rPh sb="1" eb="3">
      <t>ジゼン</t>
    </rPh>
    <rPh sb="3" eb="5">
      <t>トウロク</t>
    </rPh>
    <rPh sb="5" eb="7">
      <t>バンゴウ</t>
    </rPh>
    <rPh sb="8" eb="11">
      <t>ジムキョク</t>
    </rPh>
    <rPh sb="12" eb="14">
      <t>キサイ</t>
    </rPh>
    <phoneticPr fontId="1"/>
  </si>
  <si>
    <t>【請求金額】</t>
    <rPh sb="1" eb="3">
      <t>セイキュウ</t>
    </rPh>
    <rPh sb="3" eb="4">
      <t>キン</t>
    </rPh>
    <rPh sb="4" eb="5">
      <t>ガク</t>
    </rPh>
    <phoneticPr fontId="1"/>
  </si>
  <si>
    <t>（上記の内容を元に金額を算出します．以下の表には何も記入しないでください．）</t>
    <rPh sb="1" eb="3">
      <t>ジョウキ</t>
    </rPh>
    <rPh sb="4" eb="6">
      <t>ナイヨウ</t>
    </rPh>
    <rPh sb="7" eb="8">
      <t>モト</t>
    </rPh>
    <rPh sb="9" eb="11">
      <t>キンガク</t>
    </rPh>
    <rPh sb="12" eb="14">
      <t>サンシュツ</t>
    </rPh>
    <rPh sb="18" eb="20">
      <t>イカ</t>
    </rPh>
    <rPh sb="21" eb="22">
      <t>ヒョウ</t>
    </rPh>
    <rPh sb="24" eb="25">
      <t>ナニ</t>
    </rPh>
    <rPh sb="26" eb="28">
      <t>キニュウ</t>
    </rPh>
    <phoneticPr fontId="1"/>
  </si>
  <si>
    <t>支払方法</t>
    <rPh sb="0" eb="2">
      <t>シハライ</t>
    </rPh>
    <rPh sb="2" eb="4">
      <t>ホウホウ</t>
    </rPh>
    <phoneticPr fontId="1"/>
  </si>
  <si>
    <t>事前振込</t>
    <rPh sb="0" eb="2">
      <t>ジゼン</t>
    </rPh>
    <rPh sb="2" eb="4">
      <t>フリコミ</t>
    </rPh>
    <phoneticPr fontId="1"/>
  </si>
  <si>
    <t>【請求書】</t>
    <rPh sb="1" eb="3">
      <t>セイキュウ</t>
    </rPh>
    <rPh sb="3" eb="4">
      <t>ショ</t>
    </rPh>
    <phoneticPr fontId="1"/>
  </si>
  <si>
    <t>（以下，内訳）</t>
    <rPh sb="1" eb="3">
      <t>イカ</t>
    </rPh>
    <rPh sb="4" eb="6">
      <t>ウチワケ</t>
    </rPh>
    <phoneticPr fontId="1"/>
  </si>
  <si>
    <t>希望された支払方法　：</t>
    <rPh sb="0" eb="2">
      <t>キボウ</t>
    </rPh>
    <rPh sb="5" eb="7">
      <t>シハライ</t>
    </rPh>
    <rPh sb="7" eb="9">
      <t>ホウホウ</t>
    </rPh>
    <phoneticPr fontId="1"/>
  </si>
  <si>
    <t>アルコール（懇親会参加）</t>
    <rPh sb="6" eb="8">
      <t>コンシン</t>
    </rPh>
    <rPh sb="8" eb="9">
      <t>カイ</t>
    </rPh>
    <rPh sb="9" eb="11">
      <t>サンカ</t>
    </rPh>
    <phoneticPr fontId="1"/>
  </si>
  <si>
    <t xml:space="preserve">－ </t>
    <phoneticPr fontId="1"/>
  </si>
  <si>
    <t>円</t>
    <rPh sb="0" eb="1">
      <t>エン</t>
    </rPh>
    <phoneticPr fontId="1"/>
  </si>
  <si>
    <t>事前振込金額</t>
    <phoneticPr fontId="1"/>
  </si>
  <si>
    <t>シンポジウム当日の支払金額</t>
    <phoneticPr fontId="1"/>
  </si>
  <si>
    <t>当日支払</t>
    <rPh sb="0" eb="2">
      <t>トウジツ</t>
    </rPh>
    <rPh sb="2" eb="3">
      <t>シ</t>
    </rPh>
    <rPh sb="3" eb="4">
      <t>バラ</t>
    </rPh>
    <phoneticPr fontId="1"/>
  </si>
  <si>
    <t>名誉会員</t>
    <rPh sb="0" eb="2">
      <t>メイヨ</t>
    </rPh>
    <rPh sb="2" eb="4">
      <t>カイイン</t>
    </rPh>
    <phoneticPr fontId="1"/>
  </si>
  <si>
    <t>機器展示等</t>
    <rPh sb="0" eb="2">
      <t>キキ</t>
    </rPh>
    <rPh sb="2" eb="4">
      <t>テンジ</t>
    </rPh>
    <rPh sb="4" eb="5">
      <t>トウ</t>
    </rPh>
    <phoneticPr fontId="1"/>
  </si>
  <si>
    <t>※※※</t>
    <phoneticPr fontId="1"/>
  </si>
  <si>
    <r>
      <t>懇親会費</t>
    </r>
    <r>
      <rPr>
        <vertAlign val="superscript"/>
        <sz val="11"/>
        <color theme="1"/>
        <rFont val="ＭＳ Ｐゴシック"/>
        <family val="3"/>
        <charset val="128"/>
        <scheme val="minor"/>
      </rPr>
      <t>※※※</t>
    </r>
    <rPh sb="0" eb="2">
      <t>コンシン</t>
    </rPh>
    <rPh sb="2" eb="3">
      <t>カイ</t>
    </rPh>
    <rPh sb="3" eb="4">
      <t>ヒ</t>
    </rPh>
    <phoneticPr fontId="1"/>
  </si>
  <si>
    <t>名誉会員</t>
    <rPh sb="0" eb="2">
      <t>メイヨ</t>
    </rPh>
    <rPh sb="2" eb="4">
      <t>カイイン</t>
    </rPh>
    <phoneticPr fontId="1"/>
  </si>
  <si>
    <t>機器展示等</t>
    <rPh sb="0" eb="2">
      <t>キキ</t>
    </rPh>
    <rPh sb="2" eb="4">
      <t>テンジ</t>
    </rPh>
    <rPh sb="4" eb="5">
      <t>トウ</t>
    </rPh>
    <phoneticPr fontId="1"/>
  </si>
  <si>
    <t>請求金額</t>
    <rPh sb="0" eb="2">
      <t>セイキュウ</t>
    </rPh>
    <rPh sb="2" eb="4">
      <t>キンガク</t>
    </rPh>
    <phoneticPr fontId="1"/>
  </si>
  <si>
    <t>様</t>
    <rPh sb="0" eb="1">
      <t>サマ</t>
    </rPh>
    <phoneticPr fontId="1"/>
  </si>
  <si>
    <t>＊学生の方は，シンポジウム当日に受付にて学生証を提示願います．</t>
    <rPh sb="1" eb="3">
      <t>ガクセイ</t>
    </rPh>
    <rPh sb="4" eb="5">
      <t>カタ</t>
    </rPh>
    <rPh sb="13" eb="15">
      <t>トウジツ</t>
    </rPh>
    <rPh sb="16" eb="18">
      <t>ウケツケ</t>
    </rPh>
    <rPh sb="20" eb="22">
      <t>ガクセイ</t>
    </rPh>
    <rPh sb="22" eb="23">
      <t>ショウ</t>
    </rPh>
    <rPh sb="24" eb="26">
      <t>テイジ</t>
    </rPh>
    <rPh sb="26" eb="27">
      <t>ネガ</t>
    </rPh>
    <phoneticPr fontId="1"/>
  </si>
  <si>
    <t>ふりがな</t>
    <phoneticPr fontId="1"/>
  </si>
  <si>
    <r>
      <t>＊</t>
    </r>
    <r>
      <rPr>
        <u/>
        <sz val="11"/>
        <color theme="1"/>
        <rFont val="ＭＳ Ｐゴシック"/>
        <family val="3"/>
        <charset val="128"/>
        <scheme val="minor"/>
      </rPr>
      <t>３部以上購入される場合，</t>
    </r>
    <r>
      <rPr>
        <sz val="11"/>
        <color theme="1"/>
        <rFont val="ＭＳ Ｐゴシック"/>
        <family val="2"/>
        <charset val="128"/>
        <scheme val="minor"/>
      </rPr>
      <t>必要数を右欄にご記入ください</t>
    </r>
    <rPh sb="21" eb="23">
      <t>キニュウ</t>
    </rPh>
    <phoneticPr fontId="1"/>
  </si>
  <si>
    <t xml:space="preserve">No. </t>
    <phoneticPr fontId="1"/>
  </si>
  <si>
    <t>(西暦）　    年   月   日</t>
    <phoneticPr fontId="1"/>
  </si>
  <si>
    <t>（１）氏名，ふりがな</t>
    <rPh sb="3" eb="5">
      <t>シメイ</t>
    </rPh>
    <phoneticPr fontId="1"/>
  </si>
  <si>
    <t>一般　6,000円</t>
    <rPh sb="0" eb="2">
      <t>イッパン</t>
    </rPh>
    <rPh sb="8" eb="9">
      <t>エン</t>
    </rPh>
    <phoneticPr fontId="1"/>
  </si>
  <si>
    <r>
      <t>講演論文集（ＵＳＢメモリでの配布）</t>
    </r>
    <r>
      <rPr>
        <vertAlign val="superscript"/>
        <sz val="11"/>
        <color theme="1"/>
        <rFont val="ＭＳ Ｐゴシック"/>
        <family val="3"/>
        <charset val="128"/>
        <scheme val="minor"/>
      </rPr>
      <t>※※</t>
    </r>
    <rPh sb="0" eb="2">
      <t>コウエン</t>
    </rPh>
    <rPh sb="2" eb="4">
      <t>ロンブン</t>
    </rPh>
    <rPh sb="4" eb="5">
      <t>シュウ</t>
    </rPh>
    <rPh sb="14" eb="16">
      <t>ハイフ</t>
    </rPh>
    <phoneticPr fontId="1"/>
  </si>
  <si>
    <t>○</t>
    <phoneticPr fontId="1"/>
  </si>
  <si>
    <t>×</t>
    <phoneticPr fontId="1"/>
  </si>
  <si>
    <r>
      <rPr>
        <b/>
        <sz val="11"/>
        <color rgb="FFFF0000"/>
        <rFont val="ＭＳ Ｐゴシック"/>
        <family val="3"/>
        <charset val="128"/>
        <scheme val="minor"/>
      </rPr>
      <t xml:space="preserve">本シートは事務局側で使用します．
</t>
    </r>
    <r>
      <rPr>
        <sz val="11"/>
        <color theme="1"/>
        <rFont val="ＭＳ Ｐゴシック"/>
        <family val="2"/>
        <charset val="128"/>
        <scheme val="minor"/>
      </rPr>
      <t>【希望された支払方法に従い，事務局側で金額を確認後，PDFファイルで請求書をお送りします】</t>
    </r>
    <rPh sb="0" eb="1">
      <t>ホン</t>
    </rPh>
    <rPh sb="5" eb="8">
      <t>ジムキョク</t>
    </rPh>
    <rPh sb="8" eb="9">
      <t>ガワ</t>
    </rPh>
    <rPh sb="10" eb="12">
      <t>シヨウ</t>
    </rPh>
    <rPh sb="18" eb="20">
      <t>キボウ</t>
    </rPh>
    <rPh sb="23" eb="25">
      <t>シハラ</t>
    </rPh>
    <rPh sb="25" eb="27">
      <t>ホウホウ</t>
    </rPh>
    <rPh sb="28" eb="29">
      <t>シタガ</t>
    </rPh>
    <rPh sb="31" eb="34">
      <t>ジムキョク</t>
    </rPh>
    <rPh sb="34" eb="35">
      <t>ガワ</t>
    </rPh>
    <rPh sb="36" eb="38">
      <t>キンガク</t>
    </rPh>
    <rPh sb="39" eb="41">
      <t>カクニン</t>
    </rPh>
    <rPh sb="41" eb="42">
      <t>ゴ</t>
    </rPh>
    <rPh sb="51" eb="54">
      <t>セイキュウショ</t>
    </rPh>
    <rPh sb="56" eb="57">
      <t>オク</t>
    </rPh>
    <phoneticPr fontId="1"/>
  </si>
  <si>
    <t>学生　2,000円</t>
    <rPh sb="0" eb="2">
      <t>ガクセイ</t>
    </rPh>
    <rPh sb="8" eb="9">
      <t>エン</t>
    </rPh>
    <phoneticPr fontId="1"/>
  </si>
  <si>
    <t>平成２９年度衝撃波シンポジウム事務局
実行委員長　大谷　清伸
〒980-8577 仙台市青葉区片平２−１−１　
東北大学 流体科学研究所
Tel:　022-217-5037
E-mail: jssw2017@grp.tohoku.ac.jp
URL: http://www.ifs.tohoku.ac.jp/~shockwave/jssw2017/</t>
    <phoneticPr fontId="1"/>
  </si>
  <si>
    <t>ただし、日本衝撃波研究会会費としていただきます。</t>
    <rPh sb="4" eb="6">
      <t>ニホン</t>
    </rPh>
    <rPh sb="6" eb="9">
      <t>ショウゲキハ</t>
    </rPh>
    <rPh sb="9" eb="12">
      <t>ケンキュウカイ</t>
    </rPh>
    <rPh sb="12" eb="14">
      <t>カイヒ</t>
    </rPh>
    <phoneticPr fontId="1"/>
  </si>
  <si>
    <t>名誉会員の登録費は無料です。</t>
    <phoneticPr fontId="1"/>
  </si>
  <si>
    <t>(6)-3 懇親会 （仙南シンケンファクトリー）</t>
    <rPh sb="6" eb="9">
      <t>コンシンカイ</t>
    </rPh>
    <rPh sb="11" eb="13">
      <t>セン</t>
    </rPh>
    <phoneticPr fontId="1"/>
  </si>
  <si>
    <t>移動方法</t>
    <rPh sb="0" eb="4">
      <t>イドウホウホウ</t>
    </rPh>
    <phoneticPr fontId="1"/>
  </si>
  <si>
    <t>シンポジウムバス</t>
    <phoneticPr fontId="1"/>
  </si>
  <si>
    <t>自家用車</t>
    <rPh sb="0" eb="4">
      <t>ジカヨウシャ</t>
    </rPh>
    <phoneticPr fontId="1"/>
  </si>
  <si>
    <t>往路</t>
    <rPh sb="0" eb="2">
      <t>オウロ</t>
    </rPh>
    <phoneticPr fontId="1"/>
  </si>
  <si>
    <t>復路</t>
    <rPh sb="0" eb="2">
      <t>フクロ</t>
    </rPh>
    <phoneticPr fontId="1"/>
  </si>
  <si>
    <t>機器展示等の参加者（人数制限あり）は、登録費無料です（機器展示等代金に含まれるため）。</t>
    <rPh sb="0" eb="2">
      <t>キキ</t>
    </rPh>
    <rPh sb="2" eb="4">
      <t>テンジ</t>
    </rPh>
    <rPh sb="4" eb="5">
      <t>トウ</t>
    </rPh>
    <rPh sb="6" eb="9">
      <t>サンカシャ</t>
    </rPh>
    <rPh sb="10" eb="12">
      <t>ニンズウ</t>
    </rPh>
    <rPh sb="12" eb="14">
      <t>セイゲン</t>
    </rPh>
    <rPh sb="19" eb="21">
      <t>トウロク</t>
    </rPh>
    <rPh sb="21" eb="22">
      <t>ヒ</t>
    </rPh>
    <rPh sb="22" eb="24">
      <t>ムリョウ</t>
    </rPh>
    <rPh sb="27" eb="29">
      <t>キキ</t>
    </rPh>
    <rPh sb="29" eb="31">
      <t>テンジ</t>
    </rPh>
    <rPh sb="31" eb="32">
      <t>トウ</t>
    </rPh>
    <rPh sb="32" eb="34">
      <t>ダイキン</t>
    </rPh>
    <rPh sb="35" eb="36">
      <t>フク</t>
    </rPh>
    <phoneticPr fontId="1"/>
  </si>
  <si>
    <t>機器展示等の参加者（人数制限あり）は、懇親会費無料です（機器展示等代金に含まれるため）。</t>
    <rPh sb="0" eb="2">
      <t>キキ</t>
    </rPh>
    <rPh sb="2" eb="4">
      <t>テンジ</t>
    </rPh>
    <rPh sb="4" eb="5">
      <t>トウ</t>
    </rPh>
    <rPh sb="6" eb="9">
      <t>サンカシャ</t>
    </rPh>
    <rPh sb="10" eb="12">
      <t>ニンズウ</t>
    </rPh>
    <rPh sb="12" eb="14">
      <t>セイゲン</t>
    </rPh>
    <rPh sb="19" eb="21">
      <t>コンシン</t>
    </rPh>
    <rPh sb="21" eb="22">
      <t>カイ</t>
    </rPh>
    <rPh sb="22" eb="23">
      <t>ヒ</t>
    </rPh>
    <rPh sb="23" eb="25">
      <t>ムリョウ</t>
    </rPh>
    <rPh sb="28" eb="30">
      <t>キキ</t>
    </rPh>
    <rPh sb="30" eb="32">
      <t>テンジ</t>
    </rPh>
    <rPh sb="32" eb="33">
      <t>トウ</t>
    </rPh>
    <rPh sb="33" eb="35">
      <t>ダイキン</t>
    </rPh>
    <rPh sb="36" eb="37">
      <t>フク</t>
    </rPh>
    <phoneticPr fontId="1"/>
  </si>
  <si>
    <t>その他交通機関利用</t>
    <rPh sb="3" eb="7">
      <t>コウツウキカｎ</t>
    </rPh>
    <rPh sb="7" eb="9">
      <t>リヨウ</t>
    </rPh>
    <phoneticPr fontId="1"/>
  </si>
  <si>
    <t>自己負担になります。</t>
  </si>
  <si>
    <t>左のような黄色い背景のセルをご入力またはリストからご選択ください。</t>
    <rPh sb="0" eb="1">
      <t>ヒダリ</t>
    </rPh>
    <rPh sb="5" eb="7">
      <t>キイロ</t>
    </rPh>
    <rPh sb="8" eb="10">
      <t>ハイケイ</t>
    </rPh>
    <rPh sb="15" eb="17">
      <t>ニュウリョク</t>
    </rPh>
    <rPh sb="26" eb="28">
      <t>センタク</t>
    </rPh>
    <phoneticPr fontId="1"/>
  </si>
  <si>
    <t>シンポジウム手配のバスの費用は参加費に含まれております。当バス以外での移動の際の交通費は、</t>
    <phoneticPr fontId="1"/>
  </si>
  <si>
    <t xml:space="preserve">　※※※※ </t>
    <phoneticPr fontId="1"/>
  </si>
  <si>
    <t>※※※※※</t>
    <phoneticPr fontId="1"/>
  </si>
  <si>
    <t>　　　　　　　　</t>
    <phoneticPr fontId="1"/>
  </si>
  <si>
    <t>　事前参加登録および角田宇宙センター行事参加登録は、以下の「参加登録」に記入し、jssw2017b@grp.tohoku.ac.jp（平成２９年度衝撃波シンポジウム事務局）宛に、本ファイルをお送りいただけますよう、どうぞ、よろしくお願いを申し上げます。</t>
    <rPh sb="1" eb="3">
      <t>ジゼン</t>
    </rPh>
    <rPh sb="3" eb="5">
      <t>サンカ</t>
    </rPh>
    <rPh sb="5" eb="7">
      <t>トウロク</t>
    </rPh>
    <rPh sb="10" eb="14">
      <t>カクタ</t>
    </rPh>
    <rPh sb="18" eb="20">
      <t>ギョウジ</t>
    </rPh>
    <rPh sb="20" eb="22">
      <t>サンカ</t>
    </rPh>
    <rPh sb="22" eb="24">
      <t>トウロク</t>
    </rPh>
    <rPh sb="30" eb="32">
      <t>サンカ</t>
    </rPh>
    <rPh sb="32" eb="34">
      <t>トウロク</t>
    </rPh>
    <phoneticPr fontId="1"/>
  </si>
  <si>
    <t>http://www.ifs.tohoku.ac.jp/~shockwave/jssw2017/file/JAXA_VISIT_REQUEST.docx</t>
    <phoneticPr fontId="1"/>
  </si>
  <si>
    <t>（６）角田宇宙センター等での行事（各項目下欄のリストからご選択ください）</t>
    <rPh sb="3" eb="7">
      <t>カクタ</t>
    </rPh>
    <rPh sb="11" eb="12">
      <t>トウ</t>
    </rPh>
    <rPh sb="14" eb="16">
      <t>ギョウジ</t>
    </rPh>
    <rPh sb="17" eb="20">
      <t>カクコウモク</t>
    </rPh>
    <phoneticPr fontId="1"/>
  </si>
  <si>
    <t>項目4、5，6をご記入の上、本書類に添付して申請ください。　</t>
    <rPh sb="14" eb="15">
      <t>ホｎ</t>
    </rPh>
    <rPh sb="15" eb="17">
      <t>ショルイ</t>
    </rPh>
    <phoneticPr fontId="1"/>
  </si>
  <si>
    <t>実験施設見学会に参加される外国籍の方は、大変お手数でございますが以下アドレスのWordファイルの</t>
    <rPh sb="0" eb="2">
      <t>ジッケｎ</t>
    </rPh>
    <rPh sb="2" eb="4">
      <t>シセツ</t>
    </rPh>
    <rPh sb="32" eb="34">
      <t>イカ</t>
    </rPh>
    <phoneticPr fontId="1"/>
  </si>
  <si>
    <t>(6)-1 特別講演会（角田宇宙センター）</t>
    <rPh sb="6" eb="11">
      <t>トクベツ</t>
    </rPh>
    <rPh sb="12" eb="16">
      <t>カク</t>
    </rPh>
    <phoneticPr fontId="1"/>
  </si>
  <si>
    <r>
      <t>(6)-4 移動方法</t>
    </r>
    <r>
      <rPr>
        <vertAlign val="superscript"/>
        <sz val="11"/>
        <color theme="1"/>
        <rFont val="ＭＳ Ｐゴシック (本文)"/>
        <family val="3"/>
        <charset val="128"/>
      </rPr>
      <t>※※※※※</t>
    </r>
    <rPh sb="6" eb="8">
      <t>イドウ</t>
    </rPh>
    <rPh sb="8" eb="10">
      <t>ホウホウ</t>
    </rPh>
    <phoneticPr fontId="1"/>
  </si>
  <si>
    <r>
      <t>(6)-2 実験施設見学</t>
    </r>
    <r>
      <rPr>
        <vertAlign val="superscript"/>
        <sz val="11"/>
        <color theme="1"/>
        <rFont val="ＭＳ Ｐゴシック (本文)"/>
        <family val="3"/>
        <charset val="128"/>
      </rPr>
      <t>※※※※</t>
    </r>
    <r>
      <rPr>
        <sz val="11"/>
        <color theme="1"/>
        <rFont val="ＭＳ Ｐゴシック"/>
        <family val="2"/>
        <charset val="128"/>
        <scheme val="minor"/>
      </rPr>
      <t>（角田宇宙センター）</t>
    </r>
    <r>
      <rPr>
        <vertAlign val="superscript"/>
        <sz val="11"/>
        <color theme="1"/>
        <rFont val="ＭＳ Ｐゴシック (本文)"/>
        <family val="3"/>
        <charset val="128"/>
      </rPr>
      <t/>
    </r>
    <rPh sb="6" eb="8">
      <t>ジッケンシツ</t>
    </rPh>
    <rPh sb="8" eb="10">
      <t>シセツ</t>
    </rPh>
    <rPh sb="10" eb="12">
      <t>ケンガク</t>
    </rPh>
    <rPh sb="17" eb="21">
      <t>カクタ</t>
    </rPh>
    <phoneticPr fontId="1"/>
  </si>
  <si>
    <t>　全ての入力とリスト選択が終了しますと、78行目以降に請求金額が計算されますので,
ご確認の上、ご提出願います。</t>
    <rPh sb="1" eb="2">
      <t>スベ</t>
    </rPh>
    <rPh sb="4" eb="6">
      <t>ニュウリョク</t>
    </rPh>
    <rPh sb="10" eb="12">
      <t>センタク</t>
    </rPh>
    <rPh sb="13" eb="15">
      <t>シュウリョウ</t>
    </rPh>
    <rPh sb="22" eb="23">
      <t>ギョウ</t>
    </rPh>
    <rPh sb="23" eb="24">
      <t>メ</t>
    </rPh>
    <rPh sb="24" eb="26">
      <t>イコウ</t>
    </rPh>
    <rPh sb="27" eb="29">
      <t>セイキュウ</t>
    </rPh>
    <rPh sb="29" eb="31">
      <t>キンガク</t>
    </rPh>
    <rPh sb="32" eb="34">
      <t>ケイサン</t>
    </rPh>
    <rPh sb="43" eb="45">
      <t>カクニン</t>
    </rPh>
    <rPh sb="46" eb="47">
      <t>ウエ</t>
    </rPh>
    <rPh sb="49" eb="51">
      <t>テイシュツ</t>
    </rPh>
    <rPh sb="51" eb="52">
      <t>ネガ</t>
    </rPh>
    <phoneticPr fontId="1"/>
  </si>
  <si>
    <r>
      <t>　以下の通り，平成２９年度衝撃波シンポジウムの参加登録費等として，以下の金額を請求致します．</t>
    </r>
    <r>
      <rPr>
        <b/>
        <sz val="11"/>
        <color rgb="FFFF0000"/>
        <rFont val="ＭＳ Ｐゴシック"/>
        <family val="3"/>
        <charset val="128"/>
        <scheme val="minor"/>
      </rPr>
      <t/>
    </r>
    <rPh sb="1" eb="3">
      <t>イカ</t>
    </rPh>
    <rPh sb="4" eb="5">
      <t>トオ</t>
    </rPh>
    <rPh sb="7" eb="9">
      <t>ヘイセイ</t>
    </rPh>
    <rPh sb="11" eb="13">
      <t>ネンド</t>
    </rPh>
    <rPh sb="13" eb="16">
      <t>ショウゲキハ</t>
    </rPh>
    <rPh sb="23" eb="25">
      <t>サンカ</t>
    </rPh>
    <rPh sb="25" eb="27">
      <t>トウロク</t>
    </rPh>
    <rPh sb="27" eb="28">
      <t>ヒ</t>
    </rPh>
    <rPh sb="28" eb="29">
      <t>トウ</t>
    </rPh>
    <rPh sb="29" eb="30">
      <t>トウダイ</t>
    </rPh>
    <rPh sb="33" eb="35">
      <t>イカ</t>
    </rPh>
    <rPh sb="36" eb="38">
      <t>キンガク</t>
    </rPh>
    <rPh sb="39" eb="41">
      <t>セイキュウ</t>
    </rPh>
    <rPh sb="41" eb="42">
      <t>イタ</t>
    </rPh>
    <phoneticPr fontId="1"/>
  </si>
  <si>
    <t>国際衝撃波研究会（ISWI）の会員は無料です。［ただし、対象は2018年2月末までに2018年の年会費の支払いを</t>
    <rPh sb="0" eb="2">
      <t>コクサイ</t>
    </rPh>
    <rPh sb="2" eb="5">
      <t>ショウゲキハ</t>
    </rPh>
    <rPh sb="5" eb="7">
      <t>ケンキュウ</t>
    </rPh>
    <rPh sb="7" eb="8">
      <t>ガッカイ</t>
    </rPh>
    <rPh sb="15" eb="17">
      <t>カイイン</t>
    </rPh>
    <rPh sb="18" eb="20">
      <t>ムリョウ</t>
    </rPh>
    <rPh sb="28" eb="30">
      <t>タイショウ</t>
    </rPh>
    <rPh sb="35" eb="36">
      <t>ネｎ</t>
    </rPh>
    <rPh sb="37" eb="38">
      <t>ガツ</t>
    </rPh>
    <rPh sb="38" eb="39">
      <t>マツ</t>
    </rPh>
    <rPh sb="46" eb="47">
      <t>ネｎ</t>
    </rPh>
    <rPh sb="48" eb="51">
      <t>ネンカイヒ</t>
    </rPh>
    <rPh sb="52" eb="54">
      <t>シハライ</t>
    </rPh>
    <phoneticPr fontId="1"/>
  </si>
  <si>
    <t>済ませた場合とし、年会費未払いの場合は規定により対象外です。また、2018年2月28日現在のリストと照合し、</t>
    <rPh sb="37" eb="38">
      <t>ネン</t>
    </rPh>
    <rPh sb="39" eb="40">
      <t>ガツ</t>
    </rPh>
    <rPh sb="42" eb="43">
      <t>ニチ</t>
    </rPh>
    <rPh sb="43" eb="45">
      <t>ゲンザイ</t>
    </rPh>
    <rPh sb="50" eb="52">
      <t>ショウゴウ</t>
    </rPh>
    <phoneticPr fontId="1"/>
  </si>
  <si>
    <t>対象外の場合には、参加登録費をシンポジウム当日にお支払いを願いいします。]</t>
    <rPh sb="0" eb="3">
      <t>タイショウガイ</t>
    </rPh>
    <rPh sb="4" eb="6">
      <t>バアイ</t>
    </rPh>
    <rPh sb="9" eb="11">
      <t>サンカ</t>
    </rPh>
    <rPh sb="11" eb="13">
      <t>トウロク</t>
    </rPh>
    <rPh sb="13" eb="14">
      <t>ヒ</t>
    </rPh>
    <rPh sb="21" eb="23">
      <t>トウジツ</t>
    </rPh>
    <rPh sb="25" eb="27">
      <t>シハラ</t>
    </rPh>
    <rPh sb="29" eb="30">
      <t>ネガイ</t>
    </rPh>
    <phoneticPr fontId="1"/>
  </si>
  <si>
    <t>１部　5,000円</t>
    <rPh sb="1" eb="2">
      <t>ブ</t>
    </rPh>
    <rPh sb="8" eb="9">
      <t>エン</t>
    </rPh>
    <phoneticPr fontId="1"/>
  </si>
  <si>
    <t>事前登録締切（2018年2月3日）以降のお申し込み（当日購入含む）は5,000円になります。</t>
    <rPh sb="0" eb="2">
      <t>ジゼン</t>
    </rPh>
    <rPh sb="2" eb="4">
      <t>トウロク</t>
    </rPh>
    <rPh sb="4" eb="6">
      <t>シメキリ</t>
    </rPh>
    <rPh sb="11" eb="12">
      <t>ネｎ</t>
    </rPh>
    <rPh sb="13" eb="14">
      <t>ガツ</t>
    </rPh>
    <rPh sb="15" eb="16">
      <t>ニチ</t>
    </rPh>
    <rPh sb="17" eb="19">
      <t>イコウ</t>
    </rPh>
    <rPh sb="21" eb="22">
      <t>モウ</t>
    </rPh>
    <rPh sb="23" eb="24">
      <t>コ</t>
    </rPh>
    <rPh sb="26" eb="28">
      <t>トウジツ</t>
    </rPh>
    <rPh sb="28" eb="30">
      <t>コウニュウエン</t>
    </rPh>
    <phoneticPr fontId="1"/>
  </si>
  <si>
    <t>特別講演招待講演者</t>
    <rPh sb="0" eb="9">
      <t>チクベツコウエｎ</t>
    </rPh>
    <phoneticPr fontId="1"/>
  </si>
  <si>
    <t>特別講演招待講演者</t>
    <rPh sb="0" eb="9">
      <t>ショウタイコウエンシャ</t>
    </rPh>
    <phoneticPr fontId="1"/>
  </si>
  <si>
    <t>平成29年度衝撃波シンポジウム　事前登録（２／３以降）</t>
    <rPh sb="0" eb="2">
      <t>イコウ</t>
    </rPh>
    <rPh sb="16" eb="18">
      <t>ジゼン</t>
    </rPh>
    <rPh sb="18" eb="20">
      <t>トウロク</t>
    </rPh>
    <phoneticPr fontId="1"/>
  </si>
  <si>
    <t>（Rev. 2018年2月3日）</t>
    <rPh sb="10" eb="11">
      <t>ネン</t>
    </rPh>
    <rPh sb="13" eb="14">
      <t>ガツニチ</t>
    </rPh>
    <phoneticPr fontId="1"/>
  </si>
  <si>
    <t>支払方法は当日支払のみとさせていただきます→</t>
    <rPh sb="0" eb="2">
      <t>キボウ</t>
    </rPh>
    <rPh sb="4" eb="9">
      <t>シハライホウホウセンタクジゼンフリコミトウジツシハライ</t>
    </rPh>
    <phoneticPr fontId="1"/>
  </si>
  <si>
    <t>　基本的に現金でのお支払いをお願いしています。シンポジウム当日は現金のご用意をお願いします。領収書はシンポジウム当日に発行します。また、学生の方は、受付時に学生証を忘れずにお持ちください。
　</t>
    <rPh sb="1" eb="4">
      <t>キホンテキ</t>
    </rPh>
    <rPh sb="5" eb="7">
      <t>ゲンキン</t>
    </rPh>
    <rPh sb="10" eb="12">
      <t>シハラ</t>
    </rPh>
    <rPh sb="15" eb="16">
      <t>ネガ</t>
    </rPh>
    <rPh sb="29" eb="31">
      <t>トウジツゲツリョウシュウショ</t>
    </rPh>
    <phoneticPr fontId="1"/>
  </si>
  <si>
    <r>
      <t>　後日、請求書をＰＤＦファイルでお送りします。シンポジウム当日に</t>
    </r>
    <r>
      <rPr>
        <b/>
        <sz val="11"/>
        <color rgb="FF0000FF"/>
        <rFont val="ＭＳ Ｐゴシック"/>
        <family val="3"/>
        <charset val="128"/>
        <scheme val="minor"/>
      </rPr>
      <t>現金でのお払いをお願いします</t>
    </r>
    <r>
      <rPr>
        <sz val="11"/>
        <color rgb="FF0000FF"/>
        <rFont val="ＭＳ Ｐゴシック"/>
        <family val="3"/>
        <charset val="128"/>
        <scheme val="minor"/>
      </rPr>
      <t>。</t>
    </r>
    <r>
      <rPr>
        <sz val="11"/>
        <color theme="1"/>
        <rFont val="ＭＳ Ｐゴシック"/>
        <family val="2"/>
        <charset val="128"/>
        <scheme val="minor"/>
      </rPr>
      <t>ご理解とご協力の程、どうぞ、よろしくお願いを申し上げます。</t>
    </r>
    <rPh sb="1" eb="3">
      <t>キホン</t>
    </rPh>
    <rPh sb="3" eb="4">
      <t>テキ</t>
    </rPh>
    <rPh sb="5" eb="7">
      <t>ジゼン</t>
    </rPh>
    <rPh sb="7" eb="9">
      <t>フリコミ</t>
    </rPh>
    <rPh sb="11" eb="13">
      <t>シハラ</t>
    </rPh>
    <rPh sb="19" eb="21">
      <t>ゴジツ</t>
    </rPh>
    <rPh sb="22" eb="25">
      <t>セイキュウショ</t>
    </rPh>
    <rPh sb="38" eb="39">
      <t>オク</t>
    </rPh>
    <rPh sb="70" eb="72">
      <t>ジゼン</t>
    </rPh>
    <rPh sb="72" eb="74">
      <t>フリコミ</t>
    </rPh>
    <rPh sb="75" eb="76">
      <t>サイセイキュウショナイキサイシテイフリコミサキキジツフコネガモウアジゼンフリコミキホンテキゲンキンハラリカイキョウリョクホドネガモウア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</si>
</sst>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u/>
      <sz val="11"/>
      <color theme="1"/>
      <name val="ＭＳ Ｐゴシック"/>
      <family val="3"/>
      <charset val="128"/>
      <scheme val="minor"/>
    </font>
    <font>
      <b/>
      <sz val="11"/>
      <color rgb="FFFF0000"/>
      <name val="ＭＳ Ｐゴシック"/>
      <family val="3"/>
      <charset val="128"/>
      <scheme val="minor"/>
    </font>
    <font>
      <u/>
      <sz val="11"/>
      <color theme="1"/>
      <name val="ＭＳ Ｐゴシック"/>
      <family val="2"/>
      <charset val="128"/>
      <scheme val="minor"/>
    </font>
    <font>
      <b/>
      <sz val="11"/>
      <color rgb="FF0000FF"/>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vertAlign val="superscript"/>
      <sz val="11"/>
      <color theme="1"/>
      <name val="ＭＳ Ｐゴシック"/>
      <family val="3"/>
      <charset val="128"/>
      <scheme val="minor"/>
    </font>
    <font>
      <sz val="10"/>
      <color theme="1"/>
      <name val="ＭＳ Ｐゴシック"/>
      <family val="2"/>
      <charset val="128"/>
      <scheme val="minor"/>
    </font>
    <font>
      <sz val="12"/>
      <color theme="1"/>
      <name val="ＭＳ Ｐゴシック"/>
      <family val="2"/>
      <charset val="128"/>
      <scheme val="minor"/>
    </font>
    <font>
      <sz val="11"/>
      <color rgb="FF0000FF"/>
      <name val="ＭＳ Ｐゴシック"/>
      <family val="3"/>
      <charset val="128"/>
      <scheme val="minor"/>
    </font>
    <font>
      <b/>
      <sz val="16"/>
      <color theme="1"/>
      <name val="ＭＳ Ｐゴシック"/>
      <family val="3"/>
      <charset val="128"/>
      <scheme val="minor"/>
    </font>
    <font>
      <sz val="12"/>
      <color rgb="FFFF0000"/>
      <name val="ＭＳ Ｐゴシック"/>
      <family val="2"/>
      <charset val="128"/>
      <scheme val="minor"/>
    </font>
    <font>
      <u/>
      <sz val="11"/>
      <color theme="10"/>
      <name val="ＭＳ Ｐゴシック"/>
      <family val="2"/>
      <charset val="128"/>
      <scheme val="minor"/>
    </font>
    <font>
      <u/>
      <sz val="11"/>
      <color theme="11"/>
      <name val="ＭＳ Ｐゴシック"/>
      <family val="2"/>
      <charset val="128"/>
      <scheme val="minor"/>
    </font>
    <font>
      <sz val="9"/>
      <color theme="1"/>
      <name val="ＭＳ Ｐゴシック"/>
      <family val="2"/>
      <charset val="128"/>
      <scheme val="minor"/>
    </font>
    <font>
      <vertAlign val="superscript"/>
      <sz val="11"/>
      <color theme="1"/>
      <name val="ＭＳ Ｐゴシック (本文)"/>
      <family val="3"/>
      <charset val="128"/>
    </font>
    <font>
      <sz val="9"/>
      <color theme="1"/>
      <name val="ＭＳ Ｐゴシック"/>
      <family val="2"/>
      <charset val="128"/>
      <scheme val="major"/>
    </font>
    <font>
      <sz val="11"/>
      <color theme="1"/>
      <name val="ＭＳ Ｐゴシック"/>
      <family val="2"/>
      <charset val="128"/>
      <scheme val="major"/>
    </font>
    <font>
      <vertAlign val="superscript"/>
      <sz val="9"/>
      <color theme="1"/>
      <name val="ＭＳ Ｐゴシック"/>
      <family val="2"/>
      <charset val="128"/>
      <scheme val="minor"/>
    </font>
    <font>
      <b/>
      <strike/>
      <sz val="14"/>
      <color theme="1"/>
      <name val="ＭＳ Ｐゴシック"/>
      <family val="3"/>
      <charset val="128"/>
      <scheme val="minor"/>
    </font>
    <font>
      <b/>
      <strike/>
      <sz val="14"/>
      <color theme="1"/>
      <name val="ＭＳ Ｐゴシック"/>
      <family val="2"/>
      <charset val="128"/>
      <scheme val="minor"/>
    </font>
    <font>
      <b/>
      <strike/>
      <sz val="12"/>
      <color theme="1"/>
      <name val="ＭＳ Ｐゴシック"/>
      <family val="2"/>
      <charset val="128"/>
      <scheme val="minor"/>
    </font>
  </fonts>
  <fills count="6">
    <fill>
      <patternFill patternType="none"/>
    </fill>
    <fill>
      <patternFill patternType="gray125"/>
    </fill>
    <fill>
      <patternFill patternType="solid">
        <fgColor rgb="FFCCCCFF"/>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0">
    <xf numFmtId="0" fontId="0"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cellStyleXfs>
  <cellXfs count="149">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0" fillId="2" borderId="0" xfId="0" applyFill="1">
      <alignment vertical="center"/>
    </xf>
    <xf numFmtId="0" fontId="10" fillId="2" borderId="4" xfId="0" applyFont="1" applyFill="1" applyBorder="1">
      <alignment vertical="center"/>
    </xf>
    <xf numFmtId="0" fontId="0" fillId="2" borderId="2" xfId="0" applyFill="1" applyBorder="1" applyAlignment="1">
      <alignment vertical="center"/>
    </xf>
    <xf numFmtId="0" fontId="0" fillId="2" borderId="0" xfId="0" applyFill="1" applyAlignment="1">
      <alignment horizontal="right" vertical="center"/>
    </xf>
    <xf numFmtId="0" fontId="7" fillId="2" borderId="4" xfId="0" applyFont="1" applyFill="1" applyBorder="1">
      <alignment vertical="center"/>
    </xf>
    <xf numFmtId="0" fontId="8" fillId="2" borderId="0" xfId="0" applyFont="1" applyFill="1" applyAlignment="1">
      <alignment horizontal="center" vertical="center"/>
    </xf>
    <xf numFmtId="0" fontId="0" fillId="2" borderId="0" xfId="0" applyFill="1" applyAlignment="1">
      <alignment horizontal="left" vertical="center" wrapText="1"/>
    </xf>
    <xf numFmtId="0" fontId="0" fillId="2" borderId="0" xfId="0" applyFill="1" applyAlignment="1">
      <alignment horizontal="left" vertical="center"/>
    </xf>
    <xf numFmtId="0" fontId="0" fillId="0" borderId="0" xfId="0" applyAlignment="1">
      <alignment vertical="center" wrapText="1"/>
    </xf>
    <xf numFmtId="49" fontId="0" fillId="0" borderId="0" xfId="0" applyNumberFormat="1">
      <alignment vertical="center"/>
    </xf>
    <xf numFmtId="0" fontId="7" fillId="2" borderId="0" xfId="0" applyFont="1" applyFill="1" applyBorder="1">
      <alignment vertical="center"/>
    </xf>
    <xf numFmtId="0" fontId="8" fillId="2" borderId="0" xfId="0" applyFont="1" applyFill="1" applyBorder="1" applyAlignment="1">
      <alignment horizontal="right" vertical="center"/>
    </xf>
    <xf numFmtId="0" fontId="8" fillId="2" borderId="0" xfId="0" applyFont="1" applyFill="1" applyBorder="1" applyAlignment="1">
      <alignment horizontal="center" vertical="center"/>
    </xf>
    <xf numFmtId="176" fontId="8" fillId="2" borderId="0" xfId="0" applyNumberFormat="1" applyFont="1" applyFill="1" applyBorder="1" applyAlignment="1">
      <alignment horizontal="right" vertical="center"/>
    </xf>
    <xf numFmtId="0" fontId="0" fillId="3" borderId="1" xfId="0" applyFill="1" applyBorder="1" applyAlignment="1">
      <alignment horizontal="center" vertical="center" wrapText="1"/>
    </xf>
    <xf numFmtId="0" fontId="0" fillId="0" borderId="0" xfId="0" applyFill="1" applyAlignment="1">
      <alignment vertical="center" wrapText="1"/>
    </xf>
    <xf numFmtId="0" fontId="10" fillId="0" borderId="4"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Border="1" applyAlignment="1">
      <alignment vertical="center" wrapText="1"/>
    </xf>
    <xf numFmtId="0" fontId="0" fillId="5" borderId="0" xfId="0" applyFill="1" applyAlignment="1">
      <alignment vertical="center" wrapText="1"/>
    </xf>
    <xf numFmtId="0" fontId="0" fillId="5" borderId="0" xfId="0" applyFill="1" applyAlignment="1">
      <alignment horizontal="left" vertical="center" wrapText="1"/>
    </xf>
    <xf numFmtId="0" fontId="10" fillId="5" borderId="4" xfId="0" applyFont="1" applyFill="1" applyBorder="1" applyAlignment="1">
      <alignment horizontal="left" vertical="center" wrapText="1"/>
    </xf>
    <xf numFmtId="0" fontId="0" fillId="5" borderId="0" xfId="0" applyFill="1" applyAlignment="1">
      <alignment horizontal="left" vertical="center"/>
    </xf>
    <xf numFmtId="0" fontId="0" fillId="5" borderId="1" xfId="0" applyFill="1" applyBorder="1" applyAlignment="1">
      <alignment horizontal="center" vertical="center" wrapText="1"/>
    </xf>
    <xf numFmtId="0" fontId="0" fillId="5" borderId="0" xfId="0" applyFill="1" applyBorder="1" applyAlignment="1">
      <alignment vertical="center" wrapText="1"/>
    </xf>
    <xf numFmtId="0" fontId="0" fillId="5" borderId="0" xfId="0" applyFill="1" applyBorder="1" applyAlignment="1">
      <alignment horizontal="left" vertical="center" wrapText="1"/>
    </xf>
    <xf numFmtId="0" fontId="0" fillId="0" borderId="0" xfId="0" applyFill="1" applyBorder="1" applyAlignment="1">
      <alignment horizontal="center" vertical="center" wrapText="1"/>
    </xf>
    <xf numFmtId="0" fontId="8" fillId="0" borderId="4" xfId="0" applyFont="1" applyFill="1" applyBorder="1" applyAlignment="1">
      <alignment horizontal="left" vertical="center"/>
    </xf>
    <xf numFmtId="0" fontId="0" fillId="0" borderId="4" xfId="0" applyFill="1" applyBorder="1" applyAlignment="1">
      <alignment vertical="center" wrapText="1"/>
    </xf>
    <xf numFmtId="0" fontId="8" fillId="0" borderId="4" xfId="0" applyFont="1" applyFill="1" applyBorder="1" applyAlignment="1">
      <alignment horizontal="center" vertical="center" wrapText="1"/>
    </xf>
    <xf numFmtId="0" fontId="8" fillId="0" borderId="0" xfId="0" applyFont="1" applyFill="1" applyAlignment="1">
      <alignment horizontal="center" vertical="center"/>
    </xf>
    <xf numFmtId="0" fontId="0" fillId="0" borderId="3" xfId="0" applyFill="1" applyBorder="1" applyAlignment="1">
      <alignment vertical="center"/>
    </xf>
    <xf numFmtId="0" fontId="11" fillId="0" borderId="0" xfId="0" applyFont="1" applyFill="1" applyBorder="1" applyAlignment="1">
      <alignment horizontal="left" vertical="center"/>
    </xf>
    <xf numFmtId="0" fontId="0" fillId="3" borderId="1" xfId="0" applyFill="1" applyBorder="1" applyAlignment="1">
      <alignment horizontal="left" vertical="center" wrapText="1"/>
    </xf>
    <xf numFmtId="0" fontId="0" fillId="5" borderId="0" xfId="0" applyFill="1" applyBorder="1" applyAlignment="1">
      <alignment horizontal="center" vertical="center" wrapText="1"/>
    </xf>
    <xf numFmtId="0" fontId="0" fillId="4" borderId="0" xfId="0" applyFill="1">
      <alignment vertical="center"/>
    </xf>
    <xf numFmtId="0" fontId="0" fillId="4" borderId="0" xfId="0" applyFill="1" applyAlignment="1">
      <alignment vertical="center" wrapText="1"/>
    </xf>
    <xf numFmtId="0" fontId="0" fillId="4" borderId="0" xfId="0" applyFill="1" applyAlignment="1">
      <alignment horizontal="left" vertical="center" wrapText="1"/>
    </xf>
    <xf numFmtId="0" fontId="0" fillId="4" borderId="0" xfId="0" applyFill="1" applyBorder="1" applyAlignment="1">
      <alignment horizontal="left" vertical="center" wrapText="1"/>
    </xf>
    <xf numFmtId="0" fontId="0" fillId="4" borderId="0" xfId="0" applyFill="1" applyBorder="1" applyAlignment="1">
      <alignment horizontal="center" vertical="center" wrapText="1"/>
    </xf>
    <xf numFmtId="0" fontId="0" fillId="4" borderId="0" xfId="0" applyFill="1" applyAlignment="1">
      <alignment horizontal="center" vertical="center" wrapText="1"/>
    </xf>
    <xf numFmtId="0" fontId="0" fillId="4" borderId="0" xfId="0" applyFill="1" applyBorder="1" applyAlignment="1">
      <alignment vertical="center" wrapText="1"/>
    </xf>
    <xf numFmtId="0" fontId="0" fillId="0" borderId="0" xfId="0" applyFill="1" applyAlignment="1">
      <alignment horizontal="left" vertical="center" wrapText="1"/>
    </xf>
    <xf numFmtId="0" fontId="0" fillId="0" borderId="4" xfId="0" applyFill="1" applyBorder="1" applyAlignment="1">
      <alignment horizontal="center" vertical="center" wrapText="1"/>
    </xf>
    <xf numFmtId="0" fontId="10" fillId="0" borderId="0" xfId="0" applyFont="1" applyFill="1" applyAlignment="1">
      <alignment horizontal="right" vertical="center" wrapText="1"/>
    </xf>
    <xf numFmtId="0" fontId="14" fillId="0" borderId="0" xfId="0" applyFont="1" applyFill="1" applyAlignment="1">
      <alignment horizontal="center" vertical="center"/>
    </xf>
    <xf numFmtId="0" fontId="0" fillId="5" borderId="0" xfId="0" applyFill="1" applyAlignment="1">
      <alignment horizontal="left" vertical="center" wrapText="1"/>
    </xf>
    <xf numFmtId="0" fontId="0" fillId="5" borderId="0" xfId="0" applyFill="1" applyAlignment="1">
      <alignment horizontal="center" vertical="center" wrapText="1"/>
    </xf>
    <xf numFmtId="0" fontId="17" fillId="5" borderId="0" xfId="0" applyFont="1" applyFill="1" applyAlignment="1">
      <alignment horizontal="left" vertical="center" wrapText="1"/>
    </xf>
    <xf numFmtId="0" fontId="17" fillId="5" borderId="0" xfId="0" applyFont="1" applyFill="1" applyAlignment="1">
      <alignment vertical="center" wrapText="1"/>
    </xf>
    <xf numFmtId="0" fontId="21" fillId="5" borderId="0" xfId="0" applyFont="1" applyFill="1" applyAlignment="1">
      <alignment horizontal="right" vertical="center" wrapText="1"/>
    </xf>
    <xf numFmtId="0" fontId="15" fillId="5" borderId="0" xfId="9" applyFill="1" applyAlignment="1">
      <alignment horizontal="left" vertical="center" wrapText="1"/>
    </xf>
    <xf numFmtId="0" fontId="10" fillId="2" borderId="0" xfId="0" applyFont="1" applyFill="1" applyAlignment="1">
      <alignment horizontal="center" vertical="center"/>
    </xf>
    <xf numFmtId="0" fontId="24" fillId="2" borderId="4" xfId="0" applyFont="1" applyFill="1" applyBorder="1">
      <alignment vertical="center"/>
    </xf>
    <xf numFmtId="0" fontId="0" fillId="0" borderId="0" xfId="0">
      <alignment vertical="center"/>
    </xf>
    <xf numFmtId="0" fontId="17" fillId="5" borderId="0" xfId="0" applyFont="1" applyFill="1" applyAlignment="1">
      <alignment horizontal="left" vertical="center" wrapText="1"/>
    </xf>
    <xf numFmtId="0" fontId="17" fillId="0" borderId="0" xfId="0" applyFont="1" applyAlignment="1">
      <alignment horizontal="left" vertical="center" wrapText="1"/>
    </xf>
    <xf numFmtId="0" fontId="17" fillId="3" borderId="3" xfId="0" applyFont="1" applyFill="1" applyBorder="1" applyAlignment="1">
      <alignment horizontal="center" vertical="center" shrinkToFit="1"/>
    </xf>
    <xf numFmtId="0" fontId="17" fillId="0" borderId="6" xfId="0" applyFont="1" applyBorder="1" applyAlignment="1">
      <alignment horizontal="center" vertical="center" shrinkToFit="1"/>
    </xf>
    <xf numFmtId="0" fontId="17" fillId="0" borderId="2" xfId="0" applyFont="1" applyBorder="1" applyAlignment="1">
      <alignment vertical="center" shrinkToFit="1"/>
    </xf>
    <xf numFmtId="0" fontId="0" fillId="5" borderId="0" xfId="0" applyFill="1" applyAlignment="1">
      <alignment horizontal="left" vertical="center" wrapText="1"/>
    </xf>
    <xf numFmtId="0" fontId="0" fillId="0" borderId="0" xfId="0" applyAlignment="1">
      <alignment horizontal="left" vertical="center" wrapText="1"/>
    </xf>
    <xf numFmtId="0" fontId="17" fillId="0" borderId="2" xfId="0" applyFont="1" applyBorder="1" applyAlignment="1">
      <alignment horizontal="center" vertical="center" shrinkToFit="1"/>
    </xf>
    <xf numFmtId="0" fontId="0" fillId="5" borderId="1" xfId="0" applyFill="1" applyBorder="1" applyAlignment="1">
      <alignment horizontal="center" vertical="center" wrapText="1"/>
    </xf>
    <xf numFmtId="0" fontId="0" fillId="3" borderId="1" xfId="0" applyFill="1" applyBorder="1" applyAlignment="1">
      <alignment horizontal="left" vertical="center" wrapText="1"/>
    </xf>
    <xf numFmtId="0" fontId="0" fillId="3" borderId="3" xfId="0" applyFill="1" applyBorder="1" applyAlignment="1">
      <alignment horizontal="left" vertical="center" wrapText="1"/>
    </xf>
    <xf numFmtId="0" fontId="0" fillId="3" borderId="6" xfId="0" applyFill="1" applyBorder="1" applyAlignment="1">
      <alignment horizontal="left" vertical="center" wrapText="1"/>
    </xf>
    <xf numFmtId="0" fontId="0" fillId="3" borderId="2" xfId="0" applyFill="1" applyBorder="1" applyAlignment="1">
      <alignment horizontal="left" vertical="center" wrapText="1"/>
    </xf>
    <xf numFmtId="0" fontId="0" fillId="5" borderId="1" xfId="0" applyFill="1" applyBorder="1" applyAlignment="1">
      <alignment horizontal="center" vertical="center"/>
    </xf>
    <xf numFmtId="0" fontId="8" fillId="4" borderId="0" xfId="0" applyFont="1" applyFill="1" applyAlignment="1">
      <alignment horizontal="center" vertical="center"/>
    </xf>
    <xf numFmtId="0" fontId="0" fillId="5" borderId="0" xfId="0" applyFill="1" applyAlignment="1">
      <alignment horizontal="left" vertical="center"/>
    </xf>
    <xf numFmtId="0" fontId="0" fillId="4" borderId="0" xfId="0" applyFill="1" applyAlignment="1">
      <alignment horizontal="left" vertical="center" wrapText="1"/>
    </xf>
    <xf numFmtId="0" fontId="17" fillId="5" borderId="0" xfId="0" applyFont="1" applyFill="1" applyBorder="1" applyAlignment="1">
      <alignment horizontal="left"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wrapText="1"/>
    </xf>
    <xf numFmtId="0" fontId="0" fillId="4" borderId="0" xfId="0" applyFill="1" applyBorder="1" applyAlignment="1">
      <alignment horizontal="left" vertical="center" wrapText="1"/>
    </xf>
    <xf numFmtId="0" fontId="5" fillId="3" borderId="0" xfId="0" applyFont="1" applyFill="1" applyAlignment="1">
      <alignment horizontal="right" vertical="center" wrapText="1"/>
    </xf>
    <xf numFmtId="0" fontId="8" fillId="5" borderId="0" xfId="0" applyFont="1" applyFill="1" applyAlignment="1">
      <alignment horizontal="center" vertical="center" wrapText="1"/>
    </xf>
    <xf numFmtId="0" fontId="0" fillId="5" borderId="9" xfId="0" applyFill="1" applyBorder="1" applyAlignment="1">
      <alignment horizontal="center" vertical="center" wrapText="1"/>
    </xf>
    <xf numFmtId="0" fontId="0" fillId="5" borderId="5"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4"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 xfId="0" applyFill="1" applyBorder="1">
      <alignment vertical="center"/>
    </xf>
    <xf numFmtId="0" fontId="0" fillId="5" borderId="12" xfId="0" applyFill="1" applyBorder="1">
      <alignment vertical="center"/>
    </xf>
    <xf numFmtId="0" fontId="0" fillId="3" borderId="3"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 xfId="0" applyFill="1" applyBorder="1" applyAlignment="1">
      <alignment horizontal="center" vertical="center" wrapText="1"/>
    </xf>
    <xf numFmtId="0" fontId="8" fillId="2" borderId="0" xfId="0" applyFont="1" applyFill="1" applyAlignment="1">
      <alignment horizontal="center" vertical="center"/>
    </xf>
    <xf numFmtId="0" fontId="0" fillId="3" borderId="1" xfId="0" applyFill="1" applyBorder="1" applyAlignment="1">
      <alignment horizontal="center" vertical="center" wrapText="1"/>
    </xf>
    <xf numFmtId="0" fontId="0" fillId="5" borderId="7" xfId="0" applyFill="1" applyBorder="1" applyAlignment="1">
      <alignment horizontal="right"/>
    </xf>
    <xf numFmtId="0" fontId="0" fillId="5" borderId="0" xfId="0" applyFill="1" applyAlignment="1">
      <alignment horizontal="right"/>
    </xf>
    <xf numFmtId="0" fontId="0" fillId="5" borderId="8" xfId="0" applyFill="1" applyBorder="1" applyAlignment="1">
      <alignment horizontal="right"/>
    </xf>
    <xf numFmtId="0" fontId="0" fillId="5" borderId="0" xfId="0" applyFill="1" applyBorder="1" applyAlignment="1">
      <alignment horizontal="left" vertical="center" wrapText="1"/>
    </xf>
    <xf numFmtId="0" fontId="0" fillId="0" borderId="0" xfId="0" applyAlignment="1">
      <alignment horizontal="left" vertical="center"/>
    </xf>
    <xf numFmtId="0" fontId="19" fillId="5" borderId="0" xfId="0" applyFont="1" applyFill="1" applyAlignment="1">
      <alignment horizontal="left" vertical="center" wrapText="1"/>
    </xf>
    <xf numFmtId="0" fontId="20" fillId="0" borderId="0" xfId="0" applyFont="1" applyAlignment="1">
      <alignment horizontal="left" vertical="center" wrapText="1"/>
    </xf>
    <xf numFmtId="0" fontId="8" fillId="2" borderId="0" xfId="0" applyFont="1" applyFill="1" applyBorder="1" applyAlignment="1">
      <alignment horizontal="right" vertical="center"/>
    </xf>
    <xf numFmtId="176" fontId="8" fillId="2" borderId="4" xfId="0" applyNumberFormat="1" applyFont="1" applyFill="1" applyBorder="1" applyAlignment="1">
      <alignment horizontal="right" vertical="center"/>
    </xf>
    <xf numFmtId="0" fontId="8" fillId="2" borderId="4" xfId="0" applyFont="1" applyFill="1" applyBorder="1" applyAlignment="1">
      <alignment horizontal="center" vertical="center"/>
    </xf>
    <xf numFmtId="176" fontId="23" fillId="2" borderId="4" xfId="0" applyNumberFormat="1" applyFont="1" applyFill="1" applyBorder="1" applyAlignment="1">
      <alignment horizontal="right" vertical="center"/>
    </xf>
    <xf numFmtId="0" fontId="22" fillId="2" borderId="4" xfId="0" applyFont="1" applyFill="1" applyBorder="1" applyAlignment="1">
      <alignment horizontal="center" vertical="center"/>
    </xf>
    <xf numFmtId="0" fontId="23" fillId="2" borderId="4" xfId="0" applyFont="1" applyFill="1" applyBorder="1" applyAlignment="1">
      <alignment horizontal="center" vertical="center"/>
    </xf>
    <xf numFmtId="0" fontId="0" fillId="2" borderId="1" xfId="0" applyFill="1" applyBorder="1" applyAlignment="1">
      <alignment horizontal="center" vertical="center"/>
    </xf>
    <xf numFmtId="176" fontId="0" fillId="2" borderId="3" xfId="0" applyNumberFormat="1" applyFill="1" applyBorder="1" applyAlignment="1">
      <alignment horizontal="right" vertical="center"/>
    </xf>
    <xf numFmtId="176" fontId="0" fillId="2" borderId="6" xfId="0" applyNumberFormat="1" applyFill="1" applyBorder="1" applyAlignment="1">
      <alignment horizontal="right" vertical="center"/>
    </xf>
    <xf numFmtId="0" fontId="0" fillId="2" borderId="0" xfId="0" applyFill="1" applyAlignment="1">
      <alignment horizontal="left" vertical="center" wrapText="1"/>
    </xf>
    <xf numFmtId="0" fontId="7" fillId="2" borderId="0" xfId="0" applyFont="1" applyFill="1" applyAlignment="1">
      <alignment horizontal="left"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5" fillId="2" borderId="0" xfId="0" applyFont="1" applyFill="1" applyAlignment="1">
      <alignment horizontal="right" vertical="center"/>
    </xf>
    <xf numFmtId="0" fontId="2" fillId="2" borderId="0" xfId="0" applyFont="1" applyFill="1" applyAlignment="1">
      <alignment horizontal="left" vertical="center"/>
    </xf>
    <xf numFmtId="0" fontId="0" fillId="2" borderId="0" xfId="0" applyFill="1" applyAlignment="1">
      <alignment horizontal="center" vertical="center"/>
    </xf>
    <xf numFmtId="0" fontId="0" fillId="2" borderId="8" xfId="0" applyFill="1" applyBorder="1" applyAlignment="1">
      <alignment horizontal="center" vertical="center"/>
    </xf>
    <xf numFmtId="0" fontId="0" fillId="3" borderId="1" xfId="0" applyFill="1" applyBorder="1" applyAlignment="1">
      <alignment horizontal="center" vertical="center"/>
    </xf>
    <xf numFmtId="0" fontId="0" fillId="0" borderId="0" xfId="0" applyFill="1" applyAlignment="1">
      <alignment horizontal="left" vertical="top" wrapText="1"/>
    </xf>
    <xf numFmtId="0" fontId="11" fillId="0" borderId="4" xfId="0" applyFont="1" applyFill="1" applyBorder="1" applyAlignment="1">
      <alignment horizontal="left" vertical="center"/>
    </xf>
    <xf numFmtId="0" fontId="0" fillId="0" borderId="1" xfId="0" applyFill="1" applyBorder="1" applyAlignment="1">
      <alignment horizontal="center" vertical="center"/>
    </xf>
    <xf numFmtId="176" fontId="0" fillId="0" borderId="1" xfId="0" applyNumberFormat="1" applyFill="1" applyBorder="1" applyAlignment="1">
      <alignment horizontal="right" vertical="center"/>
    </xf>
    <xf numFmtId="176" fontId="0" fillId="0" borderId="3" xfId="0" applyNumberFormat="1" applyFill="1" applyBorder="1" applyAlignment="1">
      <alignment horizontal="right" vertical="center"/>
    </xf>
    <xf numFmtId="176" fontId="0" fillId="0" borderId="6" xfId="0" applyNumberFormat="1" applyFill="1" applyBorder="1" applyAlignment="1">
      <alignment horizontal="center" vertical="center"/>
    </xf>
    <xf numFmtId="176" fontId="0" fillId="0" borderId="2" xfId="0" applyNumberFormat="1" applyFill="1" applyBorder="1" applyAlignment="1">
      <alignment horizontal="center" vertical="center"/>
    </xf>
    <xf numFmtId="0" fontId="2" fillId="0" borderId="0" xfId="0" applyFont="1" applyFill="1" applyBorder="1" applyAlignment="1">
      <alignment horizontal="left" vertical="center" wrapText="1"/>
    </xf>
    <xf numFmtId="0" fontId="14" fillId="0" borderId="0" xfId="0" applyFont="1" applyFill="1" applyAlignment="1">
      <alignment horizontal="center" vertical="center"/>
    </xf>
    <xf numFmtId="0" fontId="0" fillId="0" borderId="6" xfId="0" applyFill="1" applyBorder="1" applyAlignment="1">
      <alignment horizontal="center" vertical="center"/>
    </xf>
    <xf numFmtId="0" fontId="0" fillId="0" borderId="2" xfId="0" applyFill="1" applyBorder="1" applyAlignment="1">
      <alignment horizontal="center" vertical="center"/>
    </xf>
    <xf numFmtId="176" fontId="0" fillId="0" borderId="0" xfId="0" applyNumberFormat="1" applyFill="1" applyBorder="1" applyAlignment="1">
      <alignment horizontal="right" vertical="center"/>
    </xf>
    <xf numFmtId="176" fontId="0" fillId="0" borderId="0" xfId="0" applyNumberFormat="1" applyFill="1" applyBorder="1" applyAlignment="1">
      <alignment horizontal="center" vertical="center"/>
    </xf>
    <xf numFmtId="176" fontId="0" fillId="0" borderId="8" xfId="0" applyNumberFormat="1" applyFill="1" applyBorder="1" applyAlignment="1">
      <alignment horizontal="center" vertical="center"/>
    </xf>
    <xf numFmtId="0" fontId="0" fillId="0" borderId="14" xfId="0" applyFill="1" applyBorder="1" applyAlignment="1">
      <alignment horizontal="center" vertical="center"/>
    </xf>
    <xf numFmtId="176" fontId="0" fillId="0" borderId="6" xfId="0" applyNumberFormat="1" applyFill="1" applyBorder="1" applyAlignment="1">
      <alignment horizontal="right" vertical="center"/>
    </xf>
    <xf numFmtId="176" fontId="0" fillId="0" borderId="5" xfId="0" applyNumberFormat="1" applyFill="1" applyBorder="1" applyAlignment="1">
      <alignment horizontal="center" vertical="center"/>
    </xf>
    <xf numFmtId="176" fontId="0" fillId="0" borderId="10" xfId="0" applyNumberFormat="1" applyFill="1" applyBorder="1" applyAlignment="1">
      <alignment horizontal="center" vertical="center"/>
    </xf>
    <xf numFmtId="176" fontId="8" fillId="0" borderId="4" xfId="0" applyNumberFormat="1" applyFont="1" applyFill="1" applyBorder="1" applyAlignment="1">
      <alignment horizontal="center" vertical="center" wrapText="1"/>
    </xf>
    <xf numFmtId="0" fontId="2" fillId="0" borderId="0" xfId="0" applyFont="1" applyFill="1" applyAlignment="1">
      <alignment horizontal="left" vertical="center"/>
    </xf>
    <xf numFmtId="0" fontId="7" fillId="0" borderId="0" xfId="0" applyFont="1" applyFill="1" applyAlignment="1">
      <alignment horizontal="left" vertical="center"/>
    </xf>
    <xf numFmtId="0" fontId="10" fillId="0" borderId="1" xfId="0" applyFont="1" applyFill="1" applyBorder="1" applyAlignment="1">
      <alignment horizontal="center" vertical="center"/>
    </xf>
    <xf numFmtId="0" fontId="10" fillId="0" borderId="13" xfId="0" applyFont="1" applyFill="1" applyBorder="1" applyAlignment="1">
      <alignment horizontal="center" vertical="center"/>
    </xf>
    <xf numFmtId="0" fontId="0" fillId="0" borderId="0" xfId="0" applyFill="1" applyAlignment="1">
      <alignment horizontal="left" vertical="center" wrapText="1"/>
    </xf>
    <xf numFmtId="0" fontId="5" fillId="0" borderId="0" xfId="0" applyFont="1" applyFill="1" applyAlignment="1">
      <alignment horizontal="right" vertical="center" wrapText="1"/>
    </xf>
    <xf numFmtId="0" fontId="0" fillId="0" borderId="0" xfId="0" applyFill="1" applyAlignment="1">
      <alignment horizontal="center" vertical="top" wrapText="1"/>
    </xf>
    <xf numFmtId="0" fontId="0" fillId="0" borderId="4" xfId="0" applyFill="1" applyBorder="1" applyAlignment="1">
      <alignment horizontal="center" vertical="center" wrapText="1"/>
    </xf>
    <xf numFmtId="0" fontId="10" fillId="0" borderId="0" xfId="0" applyFont="1" applyFill="1" applyAlignment="1">
      <alignment horizontal="right" vertical="center" wrapText="1"/>
    </xf>
    <xf numFmtId="0" fontId="13" fillId="0" borderId="0" xfId="0" applyFont="1" applyFill="1" applyAlignment="1">
      <alignment horizontal="center" vertical="center" wrapText="1"/>
    </xf>
  </cellXfs>
  <cellStyles count="10">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s>
  <dxfs count="0"/>
  <tableStyles count="0" defaultTableStyle="TableStyleMedium2" defaultPivotStyle="PivotStyleLight16"/>
  <colors>
    <mruColors>
      <color rgb="FFCCCCFF"/>
      <color rgb="FFFFFF99"/>
      <color rgb="FFCCFFFF"/>
      <color rgb="FFF4B082"/>
      <color rgb="FFFFCC66"/>
      <color rgb="FF99CCFF"/>
      <color rgb="FF0000FF"/>
      <color rgb="FFCC99FF"/>
      <color rgb="FFF288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88"/>
  <sheetViews>
    <sheetView tabSelected="1" topLeftCell="A41" zoomScale="140" zoomScaleNormal="136" workbookViewId="0">
      <selection activeCell="H50" sqref="H50"/>
    </sheetView>
  </sheetViews>
  <sheetFormatPr baseColWidth="10" defaultColWidth="8.83203125" defaultRowHeight="14"/>
  <cols>
    <col min="1" max="1" width="1.6640625" customWidth="1"/>
    <col min="2" max="7" width="7.6640625" customWidth="1"/>
    <col min="8" max="8" width="1.6640625" customWidth="1"/>
    <col min="9" max="9" width="7.6640625" customWidth="1"/>
    <col min="10" max="10" width="6.33203125" customWidth="1"/>
    <col min="11" max="11" width="1.6640625" customWidth="1"/>
    <col min="12" max="12" width="7.6640625" customWidth="1"/>
    <col min="13" max="13" width="2.6640625" customWidth="1"/>
    <col min="14" max="14" width="7" customWidth="1"/>
    <col min="15" max="15" width="3.6640625" customWidth="1"/>
    <col min="16" max="16" width="1.6640625" customWidth="1"/>
    <col min="18" max="20" width="9" customWidth="1"/>
    <col min="21" max="21" width="9" hidden="1" customWidth="1"/>
  </cols>
  <sheetData>
    <row r="1" spans="1:16">
      <c r="A1" s="39"/>
      <c r="B1" s="39"/>
      <c r="C1" s="39"/>
      <c r="D1" s="39"/>
      <c r="E1" s="39"/>
      <c r="F1" s="39"/>
      <c r="G1" s="39"/>
      <c r="H1" s="39"/>
      <c r="I1" s="39"/>
      <c r="J1" s="39"/>
      <c r="K1" s="39"/>
      <c r="L1" s="39"/>
      <c r="M1" s="39"/>
      <c r="N1" s="39"/>
      <c r="O1" s="39"/>
      <c r="P1" s="39"/>
    </row>
    <row r="2" spans="1:16" ht="20" customHeight="1">
      <c r="A2" s="39"/>
      <c r="B2" s="73" t="s">
        <v>129</v>
      </c>
      <c r="C2" s="73"/>
      <c r="D2" s="73"/>
      <c r="E2" s="73"/>
      <c r="F2" s="73"/>
      <c r="G2" s="73"/>
      <c r="H2" s="73"/>
      <c r="I2" s="73"/>
      <c r="J2" s="73"/>
      <c r="K2" s="73"/>
      <c r="L2" s="73"/>
      <c r="M2" s="73"/>
      <c r="N2" s="73"/>
      <c r="O2" s="73"/>
      <c r="P2" s="39"/>
    </row>
    <row r="3" spans="1:16" ht="48" customHeight="1">
      <c r="A3" s="40"/>
      <c r="B3" s="75" t="s">
        <v>112</v>
      </c>
      <c r="C3" s="75"/>
      <c r="D3" s="75"/>
      <c r="E3" s="75"/>
      <c r="F3" s="75"/>
      <c r="G3" s="75"/>
      <c r="H3" s="75"/>
      <c r="I3" s="75"/>
      <c r="J3" s="75"/>
      <c r="K3" s="75"/>
      <c r="L3" s="75"/>
      <c r="M3" s="75"/>
      <c r="N3" s="75"/>
      <c r="O3" s="75"/>
      <c r="P3" s="40"/>
    </row>
    <row r="4" spans="1:16" ht="10" customHeight="1">
      <c r="A4" s="40"/>
      <c r="B4" s="41"/>
      <c r="C4" s="41"/>
      <c r="D4" s="41"/>
      <c r="E4" s="41"/>
      <c r="F4" s="41"/>
      <c r="G4" s="41"/>
      <c r="H4" s="41"/>
      <c r="I4" s="41"/>
      <c r="J4" s="41"/>
      <c r="K4" s="41"/>
      <c r="L4" s="41"/>
      <c r="M4" s="41"/>
      <c r="N4" s="41"/>
      <c r="O4" s="41"/>
      <c r="P4" s="40"/>
    </row>
    <row r="5" spans="1:16" ht="18" customHeight="1">
      <c r="A5" s="40"/>
      <c r="B5" s="41"/>
      <c r="C5" s="37"/>
      <c r="D5" s="77" t="s">
        <v>107</v>
      </c>
      <c r="E5" s="78"/>
      <c r="F5" s="78"/>
      <c r="G5" s="78"/>
      <c r="H5" s="78"/>
      <c r="I5" s="78"/>
      <c r="J5" s="78"/>
      <c r="K5" s="78"/>
      <c r="L5" s="78"/>
      <c r="M5" s="78"/>
      <c r="N5" s="78"/>
      <c r="O5" s="41"/>
      <c r="P5" s="40"/>
    </row>
    <row r="6" spans="1:16" ht="10" customHeight="1">
      <c r="A6" s="40"/>
      <c r="B6" s="41"/>
      <c r="C6" s="42"/>
      <c r="D6" s="43"/>
      <c r="E6" s="44"/>
      <c r="F6" s="44"/>
      <c r="G6" s="44"/>
      <c r="H6" s="44"/>
      <c r="I6" s="44"/>
      <c r="J6" s="44"/>
      <c r="K6" s="44"/>
      <c r="L6" s="44"/>
      <c r="M6" s="44"/>
      <c r="N6" s="44"/>
      <c r="O6" s="41"/>
      <c r="P6" s="40"/>
    </row>
    <row r="7" spans="1:16" ht="28" customHeight="1">
      <c r="A7" s="40"/>
      <c r="B7" s="45"/>
      <c r="C7" s="79" t="s">
        <v>120</v>
      </c>
      <c r="D7" s="79"/>
      <c r="E7" s="79"/>
      <c r="F7" s="79"/>
      <c r="G7" s="79"/>
      <c r="H7" s="79"/>
      <c r="I7" s="79"/>
      <c r="J7" s="79"/>
      <c r="K7" s="79"/>
      <c r="L7" s="79"/>
      <c r="M7" s="79"/>
      <c r="N7" s="79"/>
      <c r="O7" s="45"/>
      <c r="P7" s="40"/>
    </row>
    <row r="8" spans="1:16" ht="10" customHeight="1">
      <c r="A8" s="40"/>
      <c r="B8" s="41"/>
      <c r="C8" s="41"/>
      <c r="D8" s="41"/>
      <c r="E8" s="41"/>
      <c r="F8" s="41"/>
      <c r="G8" s="41"/>
      <c r="H8" s="41"/>
      <c r="I8" s="41"/>
      <c r="J8" s="41"/>
      <c r="K8" s="41"/>
      <c r="L8" s="41"/>
      <c r="M8" s="41"/>
      <c r="N8" s="41"/>
      <c r="O8" s="41"/>
      <c r="P8" s="40"/>
    </row>
    <row r="9" spans="1:16" ht="12" customHeight="1">
      <c r="A9" s="23"/>
      <c r="B9" s="24"/>
      <c r="C9" s="24"/>
      <c r="D9" s="24"/>
      <c r="E9" s="24"/>
      <c r="F9" s="24"/>
      <c r="G9" s="24"/>
      <c r="H9" s="24"/>
      <c r="I9" s="24"/>
      <c r="J9" s="24"/>
      <c r="K9" s="24"/>
      <c r="L9" s="24"/>
      <c r="M9" s="24"/>
      <c r="N9" s="24"/>
      <c r="O9" s="24"/>
      <c r="P9" s="23"/>
    </row>
    <row r="10" spans="1:16" ht="15" customHeight="1">
      <c r="A10" s="23"/>
      <c r="B10" s="25" t="s">
        <v>85</v>
      </c>
      <c r="C10" s="26" t="s">
        <v>60</v>
      </c>
      <c r="D10" s="24"/>
      <c r="E10" s="24"/>
      <c r="F10" s="24"/>
      <c r="G10" s="24"/>
      <c r="H10" s="24"/>
      <c r="I10" s="24"/>
      <c r="J10" s="80" t="s">
        <v>86</v>
      </c>
      <c r="K10" s="80"/>
      <c r="L10" s="80"/>
      <c r="M10" s="80"/>
      <c r="N10" s="80"/>
      <c r="O10" s="80"/>
      <c r="P10" s="23"/>
    </row>
    <row r="11" spans="1:16" ht="12" customHeight="1">
      <c r="A11" s="23"/>
      <c r="B11" s="24"/>
      <c r="C11" s="24"/>
      <c r="D11" s="24"/>
      <c r="E11" s="24"/>
      <c r="F11" s="24"/>
      <c r="G11" s="24"/>
      <c r="H11" s="24"/>
      <c r="I11" s="24"/>
      <c r="J11" s="24"/>
      <c r="K11" s="24"/>
      <c r="L11" s="24"/>
      <c r="M11" s="24"/>
      <c r="N11" s="24"/>
      <c r="O11" s="24"/>
      <c r="P11" s="23"/>
    </row>
    <row r="12" spans="1:16" ht="20" customHeight="1">
      <c r="A12" s="23"/>
      <c r="B12" s="81" t="s">
        <v>20</v>
      </c>
      <c r="C12" s="81"/>
      <c r="D12" s="81"/>
      <c r="E12" s="81"/>
      <c r="F12" s="81"/>
      <c r="G12" s="81"/>
      <c r="H12" s="81"/>
      <c r="I12" s="81"/>
      <c r="J12" s="81"/>
      <c r="K12" s="81"/>
      <c r="L12" s="81"/>
      <c r="M12" s="81"/>
      <c r="N12" s="81"/>
      <c r="O12" s="81"/>
      <c r="P12" s="23"/>
    </row>
    <row r="13" spans="1:16" ht="13.5" customHeight="1">
      <c r="A13" s="23"/>
      <c r="B13" s="24"/>
      <c r="C13" s="24"/>
      <c r="D13" s="24"/>
      <c r="E13" s="24"/>
      <c r="F13" s="24"/>
      <c r="G13" s="24"/>
      <c r="H13" s="24"/>
      <c r="I13" s="24"/>
      <c r="J13" s="24"/>
      <c r="K13" s="24"/>
      <c r="L13" s="24"/>
      <c r="M13" s="24"/>
      <c r="N13" s="24"/>
      <c r="O13" s="24"/>
      <c r="P13" s="23"/>
    </row>
    <row r="14" spans="1:16" ht="18" customHeight="1">
      <c r="A14" s="23"/>
      <c r="B14" s="24"/>
      <c r="C14" s="82" t="s">
        <v>35</v>
      </c>
      <c r="D14" s="83"/>
      <c r="E14" s="83"/>
      <c r="F14" s="83"/>
      <c r="G14" s="83"/>
      <c r="H14" s="83"/>
      <c r="I14" s="84"/>
      <c r="J14" s="67" t="s">
        <v>33</v>
      </c>
      <c r="K14" s="67"/>
      <c r="L14" s="67"/>
      <c r="M14" s="67"/>
      <c r="N14" s="24"/>
      <c r="O14" s="24"/>
      <c r="P14" s="23"/>
    </row>
    <row r="15" spans="1:16" ht="18" customHeight="1">
      <c r="A15" s="23"/>
      <c r="B15" s="24"/>
      <c r="C15" s="85"/>
      <c r="D15" s="86"/>
      <c r="E15" s="86"/>
      <c r="F15" s="86"/>
      <c r="G15" s="86"/>
      <c r="H15" s="86"/>
      <c r="I15" s="87"/>
      <c r="J15" s="67" t="s">
        <v>34</v>
      </c>
      <c r="K15" s="67"/>
      <c r="L15" s="67"/>
      <c r="M15" s="67"/>
      <c r="N15" s="24"/>
      <c r="O15" s="24"/>
      <c r="P15" s="23"/>
    </row>
    <row r="16" spans="1:16" ht="18" customHeight="1">
      <c r="A16" s="23"/>
      <c r="B16" s="24"/>
      <c r="C16" s="67" t="s">
        <v>89</v>
      </c>
      <c r="D16" s="88"/>
      <c r="E16" s="88"/>
      <c r="F16" s="88"/>
      <c r="G16" s="88"/>
      <c r="H16" s="88"/>
      <c r="I16" s="89"/>
      <c r="J16" s="67" t="s">
        <v>125</v>
      </c>
      <c r="K16" s="67"/>
      <c r="L16" s="67"/>
      <c r="M16" s="67"/>
      <c r="N16" s="24"/>
      <c r="O16" s="24"/>
      <c r="P16" s="23"/>
    </row>
    <row r="17" spans="1:21" ht="18" customHeight="1">
      <c r="A17" s="23"/>
      <c r="B17" s="24"/>
      <c r="C17" s="82" t="s">
        <v>77</v>
      </c>
      <c r="D17" s="83"/>
      <c r="E17" s="83"/>
      <c r="F17" s="83"/>
      <c r="G17" s="83"/>
      <c r="H17" s="83"/>
      <c r="I17" s="84"/>
      <c r="J17" s="67" t="s">
        <v>88</v>
      </c>
      <c r="K17" s="67"/>
      <c r="L17" s="67"/>
      <c r="M17" s="67"/>
      <c r="N17" s="24"/>
      <c r="O17" s="24"/>
      <c r="P17" s="23"/>
    </row>
    <row r="18" spans="1:21" ht="18" customHeight="1">
      <c r="A18" s="23"/>
      <c r="B18" s="24"/>
      <c r="C18" s="85"/>
      <c r="D18" s="86"/>
      <c r="E18" s="86"/>
      <c r="F18" s="86"/>
      <c r="G18" s="86"/>
      <c r="H18" s="86"/>
      <c r="I18" s="87"/>
      <c r="J18" s="67" t="s">
        <v>93</v>
      </c>
      <c r="K18" s="67"/>
      <c r="L18" s="67"/>
      <c r="M18" s="67"/>
      <c r="N18" s="24"/>
      <c r="O18" s="24"/>
      <c r="P18" s="23"/>
    </row>
    <row r="19" spans="1:21" ht="5" customHeight="1">
      <c r="A19" s="23"/>
      <c r="B19" s="24"/>
      <c r="C19" s="38"/>
      <c r="D19" s="38"/>
      <c r="E19" s="38"/>
      <c r="F19" s="38"/>
      <c r="G19" s="38"/>
      <c r="H19" s="38"/>
      <c r="I19" s="38"/>
      <c r="J19" s="38"/>
      <c r="K19" s="38"/>
      <c r="L19" s="38"/>
      <c r="M19" s="38"/>
      <c r="N19" s="24"/>
      <c r="O19" s="24"/>
      <c r="P19" s="23"/>
    </row>
    <row r="20" spans="1:21" ht="13.5" customHeight="1">
      <c r="A20" s="23"/>
      <c r="B20" s="54" t="s">
        <v>37</v>
      </c>
      <c r="C20" s="76" t="s">
        <v>95</v>
      </c>
      <c r="D20" s="76"/>
      <c r="E20" s="76"/>
      <c r="F20" s="76"/>
      <c r="G20" s="76"/>
      <c r="H20" s="76"/>
      <c r="I20" s="76"/>
      <c r="J20" s="76"/>
      <c r="K20" s="76"/>
      <c r="L20" s="76"/>
      <c r="M20" s="76"/>
      <c r="N20" s="76"/>
      <c r="O20" s="52"/>
      <c r="P20" s="53"/>
    </row>
    <row r="21" spans="1:21" ht="13.5" customHeight="1">
      <c r="A21" s="23"/>
      <c r="B21" s="52"/>
      <c r="C21" s="59" t="s">
        <v>122</v>
      </c>
      <c r="D21" s="59"/>
      <c r="E21" s="59"/>
      <c r="F21" s="59"/>
      <c r="G21" s="59"/>
      <c r="H21" s="59"/>
      <c r="I21" s="59"/>
      <c r="J21" s="59"/>
      <c r="K21" s="59"/>
      <c r="L21" s="59"/>
      <c r="M21" s="59"/>
      <c r="N21" s="59"/>
      <c r="O21" s="52"/>
      <c r="P21" s="53"/>
    </row>
    <row r="22" spans="1:21" ht="13.5" customHeight="1">
      <c r="A22" s="23"/>
      <c r="B22" s="52"/>
      <c r="C22" s="59" t="s">
        <v>123</v>
      </c>
      <c r="D22" s="59"/>
      <c r="E22" s="59"/>
      <c r="F22" s="59"/>
      <c r="G22" s="59"/>
      <c r="H22" s="59"/>
      <c r="I22" s="59"/>
      <c r="J22" s="59"/>
      <c r="K22" s="59"/>
      <c r="L22" s="59"/>
      <c r="M22" s="59"/>
      <c r="N22" s="59"/>
      <c r="O22" s="52"/>
      <c r="P22" s="53"/>
      <c r="U22" t="s">
        <v>90</v>
      </c>
    </row>
    <row r="23" spans="1:21" ht="13.5" customHeight="1">
      <c r="A23" s="23"/>
      <c r="B23" s="52"/>
      <c r="C23" s="59" t="s">
        <v>124</v>
      </c>
      <c r="D23" s="59"/>
      <c r="E23" s="59"/>
      <c r="F23" s="59"/>
      <c r="G23" s="59"/>
      <c r="H23" s="59"/>
      <c r="I23" s="59"/>
      <c r="J23" s="59"/>
      <c r="K23" s="59"/>
      <c r="L23" s="59"/>
      <c r="M23" s="59"/>
      <c r="N23" s="59"/>
      <c r="O23" s="52"/>
      <c r="P23" s="53"/>
      <c r="U23" t="s">
        <v>91</v>
      </c>
    </row>
    <row r="24" spans="1:21" ht="13.5" customHeight="1">
      <c r="A24" s="23"/>
      <c r="B24" s="52"/>
      <c r="C24" s="59" t="s">
        <v>96</v>
      </c>
      <c r="D24" s="59"/>
      <c r="E24" s="59"/>
      <c r="F24" s="59"/>
      <c r="G24" s="59"/>
      <c r="H24" s="59"/>
      <c r="I24" s="59"/>
      <c r="J24" s="59"/>
      <c r="K24" s="59"/>
      <c r="L24" s="59"/>
      <c r="M24" s="59"/>
      <c r="N24" s="59"/>
      <c r="O24" s="59"/>
      <c r="P24" s="53"/>
    </row>
    <row r="25" spans="1:21" ht="13.5" customHeight="1">
      <c r="A25" s="23"/>
      <c r="B25" s="52"/>
      <c r="C25" s="59" t="s">
        <v>103</v>
      </c>
      <c r="D25" s="59"/>
      <c r="E25" s="59"/>
      <c r="F25" s="59"/>
      <c r="G25" s="59"/>
      <c r="H25" s="59"/>
      <c r="I25" s="59"/>
      <c r="J25" s="59"/>
      <c r="K25" s="59"/>
      <c r="L25" s="59"/>
      <c r="M25" s="59"/>
      <c r="N25" s="59"/>
      <c r="O25" s="59"/>
      <c r="P25" s="59"/>
    </row>
    <row r="26" spans="1:21" ht="13.5" customHeight="1">
      <c r="A26" s="23"/>
      <c r="B26" s="54" t="s">
        <v>36</v>
      </c>
      <c r="C26" s="59" t="s">
        <v>126</v>
      </c>
      <c r="D26" s="59"/>
      <c r="E26" s="59"/>
      <c r="F26" s="59"/>
      <c r="G26" s="59"/>
      <c r="H26" s="59"/>
      <c r="I26" s="59"/>
      <c r="J26" s="59"/>
      <c r="K26" s="59"/>
      <c r="L26" s="59"/>
      <c r="M26" s="59"/>
      <c r="N26" s="59"/>
      <c r="O26" s="52"/>
      <c r="P26" s="53"/>
    </row>
    <row r="27" spans="1:21" ht="13.5" customHeight="1">
      <c r="A27" s="23"/>
      <c r="B27" s="54" t="s">
        <v>76</v>
      </c>
      <c r="C27" s="59" t="s">
        <v>104</v>
      </c>
      <c r="D27" s="59"/>
      <c r="E27" s="59"/>
      <c r="F27" s="59"/>
      <c r="G27" s="59"/>
      <c r="H27" s="59"/>
      <c r="I27" s="59"/>
      <c r="J27" s="59"/>
      <c r="K27" s="59"/>
      <c r="L27" s="59"/>
      <c r="M27" s="59"/>
      <c r="N27" s="59"/>
      <c r="O27" s="59"/>
      <c r="P27" s="59"/>
    </row>
    <row r="28" spans="1:21" ht="13.5" customHeight="1">
      <c r="A28" s="23"/>
      <c r="B28" s="24"/>
      <c r="C28" s="24"/>
      <c r="D28" s="24"/>
      <c r="E28" s="24"/>
      <c r="F28" s="24"/>
      <c r="G28" s="24"/>
      <c r="H28" s="24"/>
      <c r="I28" s="24"/>
      <c r="J28" s="24"/>
      <c r="K28" s="24"/>
      <c r="L28" s="24"/>
      <c r="M28" s="24"/>
      <c r="N28" s="24"/>
      <c r="O28" s="24"/>
      <c r="P28" s="23"/>
    </row>
    <row r="29" spans="1:21" ht="13.5" customHeight="1">
      <c r="A29" s="23"/>
      <c r="B29" s="74" t="s">
        <v>87</v>
      </c>
      <c r="C29" s="74"/>
      <c r="D29" s="74"/>
      <c r="E29" s="74"/>
      <c r="F29" s="74"/>
      <c r="G29" s="74"/>
      <c r="H29" s="74"/>
      <c r="I29" s="74"/>
      <c r="J29" s="74"/>
      <c r="K29" s="74"/>
      <c r="L29" s="74"/>
      <c r="M29" s="74"/>
      <c r="N29" s="74"/>
      <c r="O29" s="74"/>
      <c r="P29" s="23"/>
    </row>
    <row r="30" spans="1:21" ht="18" customHeight="1">
      <c r="A30" s="23"/>
      <c r="B30" s="27" t="s">
        <v>5</v>
      </c>
      <c r="C30" s="68"/>
      <c r="D30" s="68"/>
      <c r="E30" s="68"/>
      <c r="F30" s="68"/>
      <c r="G30" s="28"/>
      <c r="H30" s="67" t="s">
        <v>83</v>
      </c>
      <c r="I30" s="67"/>
      <c r="J30" s="68"/>
      <c r="K30" s="68"/>
      <c r="L30" s="68"/>
      <c r="M30" s="68"/>
      <c r="N30" s="68"/>
      <c r="O30" s="68"/>
      <c r="P30" s="23"/>
    </row>
    <row r="31" spans="1:21" ht="13.5" customHeight="1">
      <c r="A31" s="23"/>
      <c r="B31" s="24"/>
      <c r="C31" s="24"/>
      <c r="D31" s="24"/>
      <c r="E31" s="24"/>
      <c r="F31" s="24"/>
      <c r="G31" s="24"/>
      <c r="H31" s="24"/>
      <c r="I31" s="24"/>
      <c r="J31" s="24"/>
      <c r="K31" s="24"/>
      <c r="L31" s="24"/>
      <c r="M31" s="24"/>
      <c r="N31" s="24"/>
      <c r="O31" s="24"/>
      <c r="P31" s="23"/>
    </row>
    <row r="32" spans="1:21" ht="13.5" customHeight="1">
      <c r="A32" s="23"/>
      <c r="B32" s="64" t="s">
        <v>21</v>
      </c>
      <c r="C32" s="64"/>
      <c r="D32" s="64"/>
      <c r="E32" s="64"/>
      <c r="F32" s="64"/>
      <c r="G32" s="64"/>
      <c r="H32" s="64"/>
      <c r="I32" s="64"/>
      <c r="J32" s="64"/>
      <c r="K32" s="64"/>
      <c r="L32" s="64"/>
      <c r="M32" s="64"/>
      <c r="N32" s="64"/>
      <c r="O32" s="64"/>
      <c r="P32" s="23"/>
    </row>
    <row r="33" spans="1:16" ht="18" customHeight="1">
      <c r="A33" s="23"/>
      <c r="B33" s="69"/>
      <c r="C33" s="70"/>
      <c r="D33" s="70"/>
      <c r="E33" s="70"/>
      <c r="F33" s="71"/>
      <c r="G33" s="24"/>
      <c r="H33" s="24"/>
      <c r="I33" s="24"/>
      <c r="J33" s="24"/>
      <c r="K33" s="24"/>
      <c r="L33" s="24"/>
      <c r="M33" s="24"/>
      <c r="N33" s="24"/>
      <c r="O33" s="24"/>
      <c r="P33" s="23"/>
    </row>
    <row r="34" spans="1:16" ht="13.5" customHeight="1">
      <c r="A34" s="23"/>
      <c r="B34" s="24"/>
      <c r="C34" s="24"/>
      <c r="D34" s="24"/>
      <c r="E34" s="24"/>
      <c r="F34" s="24"/>
      <c r="G34" s="24"/>
      <c r="H34" s="24"/>
      <c r="I34" s="24"/>
      <c r="J34" s="24"/>
      <c r="K34" s="24"/>
      <c r="L34" s="24"/>
      <c r="M34" s="24"/>
      <c r="N34" s="24"/>
      <c r="O34" s="24"/>
      <c r="P34" s="23"/>
    </row>
    <row r="35" spans="1:16" ht="13.5" customHeight="1">
      <c r="A35" s="23"/>
      <c r="B35" s="64" t="s">
        <v>28</v>
      </c>
      <c r="C35" s="64"/>
      <c r="D35" s="64"/>
      <c r="E35" s="64"/>
      <c r="F35" s="64"/>
      <c r="G35" s="64"/>
      <c r="H35" s="64"/>
      <c r="I35" s="64"/>
      <c r="J35" s="64"/>
      <c r="K35" s="64"/>
      <c r="L35" s="64"/>
      <c r="M35" s="64"/>
      <c r="N35" s="64"/>
      <c r="O35" s="64"/>
      <c r="P35" s="23"/>
    </row>
    <row r="36" spans="1:16" ht="18" customHeight="1">
      <c r="A36" s="23"/>
      <c r="B36" s="67" t="s">
        <v>29</v>
      </c>
      <c r="C36" s="67"/>
      <c r="D36" s="69"/>
      <c r="E36" s="70"/>
      <c r="F36" s="70"/>
      <c r="G36" s="70"/>
      <c r="H36" s="70"/>
      <c r="I36" s="70"/>
      <c r="J36" s="70"/>
      <c r="K36" s="70"/>
      <c r="L36" s="70"/>
      <c r="M36" s="70"/>
      <c r="N36" s="70"/>
      <c r="O36" s="71"/>
      <c r="P36" s="23"/>
    </row>
    <row r="37" spans="1:16" ht="18" customHeight="1">
      <c r="A37" s="23"/>
      <c r="B37" s="72" t="s">
        <v>30</v>
      </c>
      <c r="C37" s="72"/>
      <c r="D37" s="68"/>
      <c r="E37" s="68"/>
      <c r="F37" s="68"/>
      <c r="G37" s="68"/>
      <c r="H37" s="68"/>
      <c r="I37" s="68"/>
      <c r="J37" s="68"/>
      <c r="K37" s="68"/>
      <c r="L37" s="68"/>
      <c r="M37" s="68"/>
      <c r="N37" s="68"/>
      <c r="O37" s="68"/>
      <c r="P37" s="23"/>
    </row>
    <row r="38" spans="1:16" ht="18" customHeight="1">
      <c r="A38" s="23"/>
      <c r="B38" s="72" t="s">
        <v>31</v>
      </c>
      <c r="C38" s="72"/>
      <c r="D38" s="68"/>
      <c r="E38" s="68"/>
      <c r="F38" s="68"/>
      <c r="G38" s="68"/>
      <c r="H38" s="68"/>
      <c r="I38" s="68"/>
      <c r="J38" s="68"/>
      <c r="K38" s="68"/>
      <c r="L38" s="68"/>
      <c r="M38" s="68"/>
      <c r="N38" s="68"/>
      <c r="O38" s="68"/>
      <c r="P38" s="23"/>
    </row>
    <row r="39" spans="1:16" ht="13.5" customHeight="1">
      <c r="A39" s="23"/>
      <c r="B39" s="24"/>
      <c r="C39" s="24"/>
      <c r="D39" s="24"/>
      <c r="E39" s="24"/>
      <c r="F39" s="24"/>
      <c r="G39" s="24"/>
      <c r="H39" s="24"/>
      <c r="I39" s="24"/>
      <c r="J39" s="24"/>
      <c r="K39" s="24"/>
      <c r="L39" s="24"/>
      <c r="M39" s="24"/>
      <c r="N39" s="24"/>
      <c r="O39" s="24"/>
      <c r="P39" s="23"/>
    </row>
    <row r="40" spans="1:16" ht="13.5" customHeight="1">
      <c r="A40" s="23"/>
      <c r="B40" s="64" t="s">
        <v>26</v>
      </c>
      <c r="C40" s="64"/>
      <c r="D40" s="64"/>
      <c r="E40" s="64"/>
      <c r="F40" s="64"/>
      <c r="G40" s="64"/>
      <c r="H40" s="64"/>
      <c r="I40" s="64"/>
      <c r="J40" s="64"/>
      <c r="K40" s="64"/>
      <c r="L40" s="64"/>
      <c r="M40" s="64"/>
      <c r="N40" s="64"/>
      <c r="O40" s="64"/>
      <c r="P40" s="23"/>
    </row>
    <row r="41" spans="1:16" ht="18" customHeight="1">
      <c r="A41" s="23"/>
      <c r="B41" s="90"/>
      <c r="C41" s="91"/>
      <c r="D41" s="91"/>
      <c r="E41" s="92"/>
      <c r="F41" s="24"/>
      <c r="G41" s="24"/>
      <c r="H41" s="24"/>
      <c r="I41" s="24"/>
      <c r="J41" s="24"/>
      <c r="K41" s="24"/>
      <c r="L41" s="24"/>
      <c r="M41" s="24"/>
      <c r="N41" s="24"/>
      <c r="O41" s="24"/>
      <c r="P41" s="23"/>
    </row>
    <row r="42" spans="1:16" ht="15" customHeight="1">
      <c r="A42" s="23"/>
      <c r="B42" s="98" t="s">
        <v>82</v>
      </c>
      <c r="C42" s="98"/>
      <c r="D42" s="98"/>
      <c r="E42" s="98"/>
      <c r="F42" s="98"/>
      <c r="G42" s="98"/>
      <c r="H42" s="98"/>
      <c r="I42" s="98"/>
      <c r="J42" s="98"/>
      <c r="K42" s="98"/>
      <c r="L42" s="98"/>
      <c r="M42" s="98"/>
      <c r="N42" s="98"/>
      <c r="O42" s="98"/>
      <c r="P42" s="23"/>
    </row>
    <row r="43" spans="1:16" ht="13.5" customHeight="1">
      <c r="A43" s="23"/>
      <c r="B43" s="24"/>
      <c r="C43" s="24"/>
      <c r="D43" s="24"/>
      <c r="E43" s="24"/>
      <c r="F43" s="24"/>
      <c r="G43" s="24"/>
      <c r="H43" s="24"/>
      <c r="I43" s="24"/>
      <c r="J43" s="24"/>
      <c r="K43" s="24"/>
      <c r="L43" s="24"/>
      <c r="M43" s="24"/>
      <c r="N43" s="24"/>
      <c r="O43" s="24"/>
      <c r="P43" s="23"/>
    </row>
    <row r="44" spans="1:16" ht="13.5" customHeight="1">
      <c r="A44" s="23"/>
      <c r="B44" s="64" t="s">
        <v>27</v>
      </c>
      <c r="C44" s="64"/>
      <c r="D44" s="64"/>
      <c r="E44" s="64"/>
      <c r="F44" s="64"/>
      <c r="G44" s="64"/>
      <c r="H44" s="64"/>
      <c r="I44" s="64"/>
      <c r="J44" s="64"/>
      <c r="K44" s="64"/>
      <c r="L44" s="64"/>
      <c r="M44" s="64"/>
      <c r="N44" s="64"/>
      <c r="O44" s="64"/>
      <c r="P44" s="23"/>
    </row>
    <row r="45" spans="1:16" ht="18" customHeight="1">
      <c r="A45" s="23"/>
      <c r="B45" s="94"/>
      <c r="C45" s="94"/>
      <c r="D45" s="95" t="s">
        <v>84</v>
      </c>
      <c r="E45" s="96"/>
      <c r="F45" s="96"/>
      <c r="G45" s="96"/>
      <c r="H45" s="96"/>
      <c r="I45" s="96"/>
      <c r="J45" s="96"/>
      <c r="K45" s="97"/>
      <c r="L45" s="18"/>
      <c r="M45" s="24"/>
      <c r="N45" s="24"/>
      <c r="O45" s="24"/>
      <c r="P45" s="23"/>
    </row>
    <row r="46" spans="1:16" ht="13.5" customHeight="1">
      <c r="A46" s="23"/>
      <c r="B46" s="64"/>
      <c r="C46" s="64"/>
      <c r="D46" s="64"/>
      <c r="E46" s="64"/>
      <c r="F46" s="64"/>
      <c r="G46" s="64"/>
      <c r="H46" s="64"/>
      <c r="I46" s="64"/>
      <c r="J46" s="29"/>
      <c r="K46" s="24"/>
      <c r="L46" s="24"/>
      <c r="M46" s="24"/>
      <c r="N46" s="24"/>
      <c r="O46" s="24"/>
      <c r="P46" s="23"/>
    </row>
    <row r="47" spans="1:16" ht="13.5" customHeight="1">
      <c r="A47" s="23"/>
      <c r="B47" s="64" t="s">
        <v>114</v>
      </c>
      <c r="C47" s="64"/>
      <c r="D47" s="64"/>
      <c r="E47" s="64"/>
      <c r="F47" s="64"/>
      <c r="G47" s="64"/>
      <c r="H47" s="64"/>
      <c r="I47" s="64"/>
      <c r="J47" s="64"/>
      <c r="K47" s="64"/>
      <c r="L47" s="64"/>
      <c r="M47" s="64"/>
      <c r="N47" s="64"/>
      <c r="O47" s="64"/>
      <c r="P47" s="23"/>
    </row>
    <row r="48" spans="1:16" ht="13.5" customHeight="1">
      <c r="A48" s="23"/>
      <c r="B48" s="74" t="s">
        <v>117</v>
      </c>
      <c r="C48" s="99"/>
      <c r="D48" s="99"/>
      <c r="E48" s="99"/>
      <c r="F48" s="99"/>
      <c r="G48" s="99"/>
      <c r="H48" s="50"/>
      <c r="I48" s="50"/>
      <c r="J48" s="50"/>
      <c r="K48" s="50"/>
      <c r="L48" s="50"/>
      <c r="M48" s="50"/>
      <c r="N48" s="50"/>
      <c r="O48" s="50"/>
      <c r="P48" s="23"/>
    </row>
    <row r="49" spans="1:30" ht="18" customHeight="1">
      <c r="A49" s="23"/>
      <c r="B49" s="90"/>
      <c r="C49" s="91"/>
      <c r="D49" s="92"/>
      <c r="E49" s="24"/>
      <c r="F49" s="24"/>
      <c r="G49" s="24"/>
      <c r="H49" s="24"/>
      <c r="I49" s="24"/>
      <c r="J49" s="24"/>
      <c r="K49" s="24"/>
      <c r="L49" s="24"/>
      <c r="M49" s="24"/>
      <c r="N49" s="24"/>
      <c r="O49" s="24"/>
      <c r="P49" s="23"/>
    </row>
    <row r="50" spans="1:30" ht="18" customHeight="1">
      <c r="A50" s="23"/>
      <c r="B50" s="74" t="s">
        <v>119</v>
      </c>
      <c r="C50" s="99"/>
      <c r="D50" s="99"/>
      <c r="E50" s="99"/>
      <c r="F50" s="99"/>
      <c r="G50" s="50"/>
      <c r="H50" s="50"/>
      <c r="I50" s="50"/>
      <c r="J50" s="55"/>
      <c r="K50" s="50"/>
      <c r="L50" s="50"/>
      <c r="M50" s="50"/>
      <c r="N50" s="50"/>
      <c r="O50" s="50"/>
      <c r="P50" s="23"/>
    </row>
    <row r="51" spans="1:30" ht="18" customHeight="1">
      <c r="A51" s="23"/>
      <c r="B51" s="90"/>
      <c r="C51" s="91"/>
      <c r="D51" s="92"/>
      <c r="E51" s="50"/>
      <c r="F51" s="50"/>
      <c r="G51" s="50"/>
      <c r="H51" s="50"/>
      <c r="I51" s="50"/>
      <c r="J51" s="50"/>
      <c r="K51" s="50"/>
      <c r="L51" s="50"/>
      <c r="M51" s="50"/>
      <c r="N51" s="50"/>
      <c r="O51" s="50"/>
      <c r="P51" s="23"/>
    </row>
    <row r="52" spans="1:30" ht="18" customHeight="1">
      <c r="A52" s="23"/>
      <c r="B52" s="64" t="s">
        <v>97</v>
      </c>
      <c r="C52" s="65"/>
      <c r="D52" s="65"/>
      <c r="E52" s="65"/>
      <c r="F52" s="65"/>
      <c r="G52" s="50"/>
      <c r="H52" s="50"/>
      <c r="I52" s="50"/>
      <c r="J52" s="50"/>
      <c r="K52" s="50"/>
      <c r="L52" s="50"/>
      <c r="M52" s="50"/>
      <c r="N52" s="50"/>
      <c r="O52" s="50"/>
      <c r="P52" s="23"/>
      <c r="R52" s="58"/>
      <c r="S52" s="58"/>
      <c r="T52" s="58"/>
      <c r="U52" s="58"/>
      <c r="V52" s="58"/>
      <c r="W52" s="58"/>
      <c r="X52" s="58"/>
      <c r="Y52" s="58"/>
      <c r="Z52" s="58"/>
      <c r="AA52" s="58"/>
      <c r="AB52" s="58"/>
      <c r="AC52" s="58"/>
      <c r="AD52" s="58"/>
    </row>
    <row r="53" spans="1:30" ht="18" customHeight="1">
      <c r="A53" s="23"/>
      <c r="B53" s="90"/>
      <c r="C53" s="91"/>
      <c r="D53" s="92"/>
      <c r="E53" s="50"/>
      <c r="F53" s="50"/>
      <c r="G53" s="50"/>
      <c r="H53" s="50"/>
      <c r="I53" s="50"/>
      <c r="J53" s="50"/>
      <c r="K53" s="50"/>
      <c r="L53" s="50"/>
      <c r="M53" s="50"/>
      <c r="N53" s="50"/>
      <c r="O53" s="50"/>
      <c r="P53" s="23"/>
    </row>
    <row r="54" spans="1:30" ht="18" customHeight="1">
      <c r="A54" s="23"/>
      <c r="B54" s="64" t="s">
        <v>118</v>
      </c>
      <c r="C54" s="65"/>
      <c r="D54" s="65"/>
      <c r="E54" s="65"/>
      <c r="F54" s="65"/>
      <c r="G54" s="50"/>
      <c r="H54" s="50"/>
      <c r="I54" s="50"/>
      <c r="J54" s="50"/>
      <c r="K54" s="50"/>
      <c r="L54" s="50"/>
      <c r="M54" s="50"/>
      <c r="N54" s="50"/>
      <c r="O54" s="50"/>
      <c r="P54" s="23"/>
    </row>
    <row r="55" spans="1:30" ht="18" customHeight="1">
      <c r="A55" s="23"/>
      <c r="B55" s="51" t="s">
        <v>101</v>
      </c>
      <c r="C55" s="61"/>
      <c r="D55" s="62"/>
      <c r="E55" s="66"/>
      <c r="F55" s="51" t="s">
        <v>102</v>
      </c>
      <c r="G55" s="61"/>
      <c r="H55" s="62"/>
      <c r="I55" s="62"/>
      <c r="J55" s="63"/>
      <c r="K55" s="50"/>
      <c r="L55" s="23"/>
      <c r="M55" s="50"/>
      <c r="N55" s="50"/>
      <c r="O55" s="50"/>
      <c r="P55" s="23"/>
    </row>
    <row r="56" spans="1:30" ht="13" customHeight="1">
      <c r="A56" s="23"/>
      <c r="B56" s="54" t="s">
        <v>109</v>
      </c>
      <c r="C56" s="59" t="s">
        <v>116</v>
      </c>
      <c r="D56" s="60"/>
      <c r="E56" s="60"/>
      <c r="F56" s="60"/>
      <c r="G56" s="60"/>
      <c r="H56" s="60"/>
      <c r="I56" s="60"/>
      <c r="J56" s="60"/>
      <c r="K56" s="60"/>
      <c r="L56" s="60"/>
      <c r="M56" s="60"/>
      <c r="N56" s="60"/>
      <c r="O56" s="60"/>
      <c r="P56" s="23"/>
    </row>
    <row r="57" spans="1:30" ht="10" customHeight="1">
      <c r="A57" s="23"/>
      <c r="B57" s="54"/>
      <c r="C57" s="59" t="s">
        <v>115</v>
      </c>
      <c r="D57" s="65"/>
      <c r="E57" s="65"/>
      <c r="F57" s="65"/>
      <c r="G57" s="65"/>
      <c r="H57" s="65"/>
      <c r="I57" s="65"/>
      <c r="J57" s="65"/>
      <c r="K57" s="65"/>
      <c r="L57" s="65"/>
      <c r="M57" s="65"/>
      <c r="N57" s="65"/>
      <c r="O57" s="65"/>
      <c r="P57" s="23"/>
    </row>
    <row r="58" spans="1:30" ht="13" customHeight="1">
      <c r="A58" s="23"/>
      <c r="B58" s="50"/>
      <c r="C58" s="64" t="s">
        <v>113</v>
      </c>
      <c r="D58" s="65"/>
      <c r="E58" s="65"/>
      <c r="F58" s="65"/>
      <c r="G58" s="65"/>
      <c r="H58" s="65"/>
      <c r="I58" s="65"/>
      <c r="J58" s="65"/>
      <c r="K58" s="65"/>
      <c r="L58" s="65"/>
      <c r="M58" s="65"/>
      <c r="N58" s="65"/>
      <c r="O58" s="65"/>
      <c r="P58" s="23"/>
    </row>
    <row r="59" spans="1:30" ht="13" customHeight="1">
      <c r="A59" s="23"/>
      <c r="B59" s="54" t="s">
        <v>110</v>
      </c>
      <c r="C59" s="100" t="s">
        <v>108</v>
      </c>
      <c r="D59" s="101"/>
      <c r="E59" s="101"/>
      <c r="F59" s="101"/>
      <c r="G59" s="101"/>
      <c r="H59" s="101"/>
      <c r="I59" s="101"/>
      <c r="J59" s="101"/>
      <c r="K59" s="101"/>
      <c r="L59" s="101"/>
      <c r="M59" s="101"/>
      <c r="N59" s="101"/>
      <c r="O59" s="101"/>
      <c r="P59" s="23"/>
    </row>
    <row r="60" spans="1:30" ht="9" customHeight="1">
      <c r="A60" s="23"/>
      <c r="B60" s="52" t="s">
        <v>111</v>
      </c>
      <c r="C60" s="59" t="s">
        <v>106</v>
      </c>
      <c r="D60" s="60"/>
      <c r="E60" s="60"/>
      <c r="F60" s="60"/>
      <c r="G60" s="60"/>
      <c r="H60" s="60"/>
      <c r="I60" s="60"/>
      <c r="J60" s="60"/>
      <c r="K60" s="60"/>
      <c r="L60" s="60"/>
      <c r="M60" s="60"/>
      <c r="N60" s="60"/>
      <c r="O60" s="60"/>
      <c r="P60" s="23"/>
    </row>
    <row r="61" spans="1:30">
      <c r="A61" s="4"/>
      <c r="B61" s="4"/>
      <c r="C61" s="4"/>
      <c r="D61" s="4"/>
      <c r="E61" s="4"/>
      <c r="F61" s="4"/>
      <c r="G61" s="4"/>
      <c r="H61" s="4"/>
      <c r="I61" s="4"/>
      <c r="J61" s="4"/>
      <c r="K61" s="4"/>
      <c r="L61" s="4"/>
      <c r="M61" s="4"/>
      <c r="N61" s="4"/>
      <c r="O61" s="4"/>
      <c r="P61" s="4"/>
    </row>
    <row r="62" spans="1:30">
      <c r="A62" s="4"/>
      <c r="B62" s="5" t="str">
        <f>$B$10</f>
        <v xml:space="preserve">No. </v>
      </c>
      <c r="C62" s="4" t="s">
        <v>60</v>
      </c>
      <c r="D62" s="4"/>
      <c r="E62" s="4"/>
      <c r="F62" s="4"/>
      <c r="G62" s="4"/>
      <c r="H62" s="4"/>
      <c r="I62" s="4"/>
      <c r="J62" s="115" t="str">
        <f>$J$10</f>
        <v>(西暦）　    年   月   日</v>
      </c>
      <c r="K62" s="115"/>
      <c r="L62" s="115"/>
      <c r="M62" s="115"/>
      <c r="N62" s="115"/>
      <c r="O62" s="115"/>
      <c r="P62" s="4"/>
    </row>
    <row r="63" spans="1:30" ht="20" customHeight="1">
      <c r="A63" s="4"/>
      <c r="B63" s="93" t="s">
        <v>61</v>
      </c>
      <c r="C63" s="93"/>
      <c r="D63" s="93"/>
      <c r="E63" s="93"/>
      <c r="F63" s="93"/>
      <c r="G63" s="93"/>
      <c r="H63" s="93"/>
      <c r="I63" s="93"/>
      <c r="J63" s="93"/>
      <c r="K63" s="93"/>
      <c r="L63" s="93"/>
      <c r="M63" s="93"/>
      <c r="N63" s="93"/>
      <c r="O63" s="93"/>
      <c r="P63" s="4"/>
    </row>
    <row r="64" spans="1:30" ht="10" customHeight="1">
      <c r="A64" s="4"/>
      <c r="B64" s="9"/>
      <c r="C64" s="9"/>
      <c r="D64" s="9"/>
      <c r="E64" s="9"/>
      <c r="F64" s="9"/>
      <c r="G64" s="9"/>
      <c r="H64" s="9"/>
      <c r="I64" s="9"/>
      <c r="J64" s="9"/>
      <c r="K64" s="9"/>
      <c r="L64" s="9"/>
      <c r="M64" s="9"/>
      <c r="N64" s="9"/>
      <c r="O64" s="9"/>
      <c r="P64" s="4"/>
    </row>
    <row r="65" spans="1:16" ht="85.5" customHeight="1">
      <c r="A65" s="4"/>
      <c r="B65" s="111" t="s">
        <v>133</v>
      </c>
      <c r="C65" s="111"/>
      <c r="D65" s="111"/>
      <c r="E65" s="111"/>
      <c r="F65" s="111"/>
      <c r="G65" s="111"/>
      <c r="H65" s="111"/>
      <c r="I65" s="111"/>
      <c r="J65" s="111"/>
      <c r="K65" s="111"/>
      <c r="L65" s="111"/>
      <c r="M65" s="111"/>
      <c r="N65" s="111"/>
      <c r="O65" s="111"/>
      <c r="P65" s="4"/>
    </row>
    <row r="66" spans="1:16" ht="13.5" customHeight="1">
      <c r="A66" s="4"/>
      <c r="B66" s="10"/>
      <c r="C66" s="10"/>
      <c r="D66" s="10"/>
      <c r="E66" s="10"/>
      <c r="F66" s="10"/>
      <c r="G66" s="10"/>
      <c r="H66" s="10"/>
      <c r="I66" s="10"/>
      <c r="J66" s="10"/>
      <c r="K66" s="10"/>
      <c r="L66" s="10"/>
      <c r="M66" s="10"/>
      <c r="N66" s="10"/>
      <c r="O66" s="10"/>
      <c r="P66" s="4"/>
    </row>
    <row r="67" spans="1:16" ht="18" customHeight="1">
      <c r="A67" s="4"/>
      <c r="B67" s="11"/>
      <c r="C67" s="117" t="s">
        <v>131</v>
      </c>
      <c r="D67" s="117"/>
      <c r="E67" s="117"/>
      <c r="F67" s="117"/>
      <c r="G67" s="117"/>
      <c r="H67" s="117"/>
      <c r="I67" s="117"/>
      <c r="J67" s="118"/>
      <c r="K67" s="119" t="s">
        <v>73</v>
      </c>
      <c r="L67" s="119"/>
      <c r="M67" s="119"/>
      <c r="N67" s="10"/>
      <c r="O67" s="10"/>
      <c r="P67" s="4"/>
    </row>
    <row r="68" spans="1:16" ht="13.5" customHeight="1">
      <c r="A68" s="4"/>
      <c r="B68" s="9"/>
      <c r="C68" s="9"/>
      <c r="D68" s="9"/>
      <c r="E68" s="9"/>
      <c r="F68" s="9"/>
      <c r="G68" s="9"/>
      <c r="H68" s="9"/>
      <c r="I68" s="9"/>
      <c r="J68" s="9"/>
      <c r="K68" s="56"/>
      <c r="L68" s="9"/>
      <c r="M68" s="9"/>
      <c r="N68" s="9"/>
      <c r="O68" s="9"/>
      <c r="P68" s="4"/>
    </row>
    <row r="69" spans="1:16" ht="20" customHeight="1">
      <c r="A69" s="4"/>
      <c r="B69" s="116" t="s">
        <v>62</v>
      </c>
      <c r="C69" s="116"/>
      <c r="D69" s="116"/>
      <c r="E69" s="116"/>
      <c r="F69" s="116"/>
      <c r="G69" s="116"/>
      <c r="H69" s="116"/>
      <c r="I69" s="116"/>
      <c r="J69" s="116"/>
      <c r="K69" s="116"/>
      <c r="L69" s="116"/>
      <c r="M69" s="116"/>
      <c r="N69" s="116"/>
      <c r="O69" s="116"/>
      <c r="P69" s="4"/>
    </row>
    <row r="70" spans="1:16" ht="10" customHeight="1">
      <c r="A70" s="4"/>
      <c r="B70" s="4"/>
      <c r="C70" s="4"/>
      <c r="D70" s="4"/>
      <c r="E70" s="4"/>
      <c r="F70" s="4"/>
      <c r="G70" s="4"/>
      <c r="H70" s="4"/>
      <c r="I70" s="4"/>
      <c r="J70" s="4"/>
      <c r="K70" s="4"/>
      <c r="L70" s="4"/>
      <c r="M70" s="4"/>
      <c r="N70" s="4"/>
      <c r="O70" s="4"/>
      <c r="P70" s="4"/>
    </row>
    <row r="71" spans="1:16" ht="20" customHeight="1">
      <c r="A71" s="4"/>
      <c r="B71" s="112" t="s">
        <v>51</v>
      </c>
      <c r="C71" s="112"/>
      <c r="D71" s="112"/>
      <c r="E71" s="112"/>
      <c r="F71" s="112"/>
      <c r="G71" s="112"/>
      <c r="H71" s="112"/>
      <c r="I71" s="112"/>
      <c r="J71" s="112"/>
      <c r="K71" s="112"/>
      <c r="L71" s="112"/>
      <c r="M71" s="112"/>
      <c r="N71" s="112"/>
      <c r="O71" s="112"/>
      <c r="P71" s="4"/>
    </row>
    <row r="72" spans="1:16" ht="18" customHeight="1">
      <c r="A72" s="4"/>
      <c r="B72" s="108" t="s">
        <v>32</v>
      </c>
      <c r="C72" s="108"/>
      <c r="D72" s="108" t="str">
        <f>IF($B$41="", "", $B$41)</f>
        <v/>
      </c>
      <c r="E72" s="108"/>
      <c r="F72" s="108"/>
      <c r="G72" s="109">
        <f>選択リスト一覧!$H$39</f>
        <v>0</v>
      </c>
      <c r="H72" s="110"/>
      <c r="I72" s="6" t="s">
        <v>40</v>
      </c>
      <c r="J72" s="4"/>
      <c r="K72" s="4"/>
      <c r="L72" s="4"/>
      <c r="M72" s="4"/>
      <c r="N72" s="4"/>
      <c r="O72" s="4"/>
      <c r="P72" s="4"/>
    </row>
    <row r="73" spans="1:16" ht="18" customHeight="1">
      <c r="A73" s="4"/>
      <c r="B73" s="108" t="s">
        <v>24</v>
      </c>
      <c r="C73" s="108"/>
      <c r="D73" s="113">
        <f>IF($L$45="", $B$45, $L$45)</f>
        <v>0</v>
      </c>
      <c r="E73" s="114"/>
      <c r="F73" s="6" t="s">
        <v>59</v>
      </c>
      <c r="G73" s="109">
        <f>$D$73*5000</f>
        <v>0</v>
      </c>
      <c r="H73" s="110"/>
      <c r="I73" s="6" t="s">
        <v>40</v>
      </c>
      <c r="J73" s="4"/>
      <c r="K73" s="4"/>
      <c r="L73" s="4"/>
      <c r="M73" s="4"/>
      <c r="N73" s="4"/>
      <c r="O73" s="4"/>
      <c r="P73" s="4"/>
    </row>
    <row r="74" spans="1:16" ht="18" customHeight="1">
      <c r="A74" s="4"/>
      <c r="B74" s="108" t="s">
        <v>38</v>
      </c>
      <c r="C74" s="108"/>
      <c r="D74" s="108" t="str">
        <f>IF($B$53="", "", $B$53)</f>
        <v/>
      </c>
      <c r="E74" s="108"/>
      <c r="F74" s="108"/>
      <c r="G74" s="109">
        <f>選択リスト一覧!$I$42</f>
        <v>0</v>
      </c>
      <c r="H74" s="110"/>
      <c r="I74" s="6" t="s">
        <v>40</v>
      </c>
      <c r="J74" s="4"/>
      <c r="K74" s="4"/>
      <c r="L74" s="4"/>
      <c r="M74" s="4"/>
      <c r="N74" s="4"/>
      <c r="O74" s="4"/>
      <c r="P74" s="4"/>
    </row>
    <row r="75" spans="1:16" ht="18" customHeight="1">
      <c r="A75" s="4"/>
      <c r="B75" s="108" t="s">
        <v>39</v>
      </c>
      <c r="C75" s="108"/>
      <c r="D75" s="109">
        <f>SUM($G$72:$G$74)</f>
        <v>0</v>
      </c>
      <c r="E75" s="110"/>
      <c r="F75" s="110"/>
      <c r="G75" s="110"/>
      <c r="H75" s="110"/>
      <c r="I75" s="6" t="s">
        <v>40</v>
      </c>
      <c r="J75" s="4"/>
      <c r="K75" s="4"/>
      <c r="L75" s="4"/>
      <c r="M75" s="4"/>
      <c r="N75" s="4"/>
      <c r="O75" s="4"/>
      <c r="P75" s="4"/>
    </row>
    <row r="76" spans="1:16">
      <c r="A76" s="4"/>
      <c r="B76" s="4"/>
      <c r="C76" s="4"/>
      <c r="D76" s="4"/>
      <c r="E76" s="4"/>
      <c r="F76" s="4"/>
      <c r="G76" s="4"/>
      <c r="H76" s="4"/>
      <c r="I76" s="4"/>
      <c r="J76" s="4"/>
      <c r="K76" s="4"/>
      <c r="L76" s="4"/>
      <c r="M76" s="4"/>
      <c r="N76" s="4"/>
      <c r="O76" s="4"/>
      <c r="P76" s="4"/>
    </row>
    <row r="77" spans="1:16">
      <c r="A77" s="4"/>
      <c r="B77" s="4"/>
      <c r="C77" s="4"/>
      <c r="D77" s="4"/>
      <c r="E77" s="4"/>
      <c r="F77" s="4"/>
      <c r="G77" s="4"/>
      <c r="H77" s="4"/>
      <c r="I77" s="4"/>
      <c r="J77" s="4"/>
      <c r="K77" s="4"/>
      <c r="L77" s="4"/>
      <c r="M77" s="4"/>
      <c r="N77" s="4"/>
      <c r="O77" s="4"/>
      <c r="P77" s="4"/>
    </row>
    <row r="78" spans="1:16" ht="18" customHeight="1">
      <c r="A78" s="4"/>
      <c r="B78" s="102"/>
      <c r="C78" s="102"/>
      <c r="D78" s="102"/>
      <c r="E78" s="102"/>
      <c r="F78" s="106" t="s">
        <v>71</v>
      </c>
      <c r="G78" s="107"/>
      <c r="H78" s="107"/>
      <c r="I78" s="107"/>
      <c r="J78" s="107"/>
      <c r="K78" s="107"/>
      <c r="L78" s="105">
        <f>IF(OR($K$67="", $K$67="事前振込"), $D$75,0)</f>
        <v>0</v>
      </c>
      <c r="M78" s="105"/>
      <c r="N78" s="57" t="s">
        <v>70</v>
      </c>
      <c r="O78" s="4"/>
      <c r="P78" s="4"/>
    </row>
    <row r="79" spans="1:16">
      <c r="A79" s="4"/>
      <c r="B79" s="4"/>
      <c r="C79" s="4"/>
      <c r="D79" s="4"/>
      <c r="E79" s="4"/>
      <c r="F79" s="4"/>
      <c r="G79" s="4"/>
      <c r="H79" s="4"/>
      <c r="I79" s="4"/>
      <c r="J79" s="4"/>
      <c r="K79" s="4"/>
      <c r="L79" s="7"/>
      <c r="M79" s="7"/>
      <c r="N79" s="4"/>
      <c r="O79" s="4"/>
      <c r="P79" s="4"/>
    </row>
    <row r="80" spans="1:16" ht="18" customHeight="1">
      <c r="A80" s="4"/>
      <c r="B80" s="102"/>
      <c r="C80" s="102"/>
      <c r="D80" s="102"/>
      <c r="E80" s="102"/>
      <c r="F80" s="104" t="s">
        <v>72</v>
      </c>
      <c r="G80" s="104"/>
      <c r="H80" s="104"/>
      <c r="I80" s="104"/>
      <c r="J80" s="104"/>
      <c r="K80" s="104"/>
      <c r="L80" s="103">
        <f>IF(OR($K$67="", $K$67="事前振込"),0, $D$75)</f>
        <v>0</v>
      </c>
      <c r="M80" s="103"/>
      <c r="N80" s="8" t="s">
        <v>70</v>
      </c>
      <c r="O80" s="4"/>
      <c r="P80" s="4"/>
    </row>
    <row r="81" spans="1:16" ht="18" customHeight="1">
      <c r="A81" s="4"/>
      <c r="B81" s="15"/>
      <c r="C81" s="15"/>
      <c r="D81" s="15"/>
      <c r="E81" s="15"/>
      <c r="F81" s="16"/>
      <c r="G81" s="16"/>
      <c r="H81" s="16"/>
      <c r="I81" s="16"/>
      <c r="J81" s="16"/>
      <c r="K81" s="16"/>
      <c r="L81" s="17"/>
      <c r="M81" s="17"/>
      <c r="N81" s="14"/>
      <c r="O81" s="4"/>
      <c r="P81" s="4"/>
    </row>
    <row r="82" spans="1:16">
      <c r="A82" s="4"/>
      <c r="B82" s="4"/>
      <c r="C82" s="4"/>
      <c r="D82" s="4"/>
      <c r="E82" s="4"/>
      <c r="F82" s="4"/>
      <c r="G82" s="4"/>
      <c r="H82" s="4"/>
      <c r="I82" s="4"/>
      <c r="J82" s="4"/>
      <c r="K82" s="4"/>
      <c r="L82" s="4"/>
      <c r="M82" s="4"/>
      <c r="N82" s="4"/>
      <c r="O82" s="4"/>
      <c r="P82" s="7" t="s">
        <v>130</v>
      </c>
    </row>
    <row r="83" spans="1:16">
      <c r="A83" s="3"/>
      <c r="B83" s="3"/>
      <c r="C83" s="3"/>
      <c r="D83" s="3"/>
      <c r="E83" s="3"/>
      <c r="F83" s="3"/>
      <c r="G83" s="3"/>
      <c r="H83" s="3"/>
      <c r="I83" s="3"/>
      <c r="J83" s="3"/>
      <c r="K83" s="3"/>
      <c r="L83" s="3"/>
      <c r="M83" s="3"/>
      <c r="N83" s="3"/>
      <c r="O83" s="3"/>
      <c r="P83" s="3"/>
    </row>
    <row r="84" spans="1:16">
      <c r="A84" s="3"/>
      <c r="B84" s="3"/>
      <c r="C84" s="3"/>
      <c r="D84" s="3"/>
      <c r="E84" s="3"/>
      <c r="F84" s="3"/>
      <c r="G84" s="3"/>
      <c r="H84" s="3"/>
      <c r="I84" s="3"/>
      <c r="J84" s="3"/>
      <c r="K84" s="3"/>
      <c r="L84" s="3"/>
      <c r="M84" s="3"/>
      <c r="N84" s="3"/>
      <c r="O84" s="3"/>
      <c r="P84" s="3"/>
    </row>
    <row r="85" spans="1:16">
      <c r="A85" s="3"/>
      <c r="B85" s="3"/>
      <c r="C85" s="3"/>
      <c r="D85" s="3"/>
      <c r="E85" s="3"/>
      <c r="F85" s="3"/>
      <c r="G85" s="3"/>
      <c r="H85" s="3"/>
      <c r="I85" s="3"/>
      <c r="J85" s="3"/>
      <c r="K85" s="3"/>
      <c r="L85" s="3"/>
      <c r="M85" s="3"/>
      <c r="N85" s="3"/>
      <c r="O85" s="3"/>
      <c r="P85" s="3"/>
    </row>
    <row r="86" spans="1:16">
      <c r="A86" s="3"/>
      <c r="B86" s="3"/>
      <c r="C86" s="3"/>
      <c r="D86" s="3"/>
      <c r="E86" s="3"/>
      <c r="F86" s="3"/>
      <c r="G86" s="3"/>
      <c r="H86" s="3"/>
      <c r="I86" s="3"/>
      <c r="J86" s="3"/>
      <c r="K86" s="3"/>
      <c r="L86" s="3"/>
      <c r="M86" s="3"/>
      <c r="N86" s="3"/>
      <c r="O86" s="3"/>
      <c r="P86" s="3"/>
    </row>
    <row r="87" spans="1:16">
      <c r="A87" s="3"/>
      <c r="B87" s="3"/>
      <c r="C87" s="3"/>
      <c r="D87" s="3"/>
      <c r="E87" s="3"/>
      <c r="F87" s="3"/>
      <c r="G87" s="3"/>
      <c r="H87" s="3"/>
      <c r="I87" s="3"/>
      <c r="J87" s="3"/>
      <c r="K87" s="3"/>
      <c r="L87" s="3"/>
      <c r="M87" s="3"/>
      <c r="N87" s="3"/>
      <c r="O87" s="3"/>
      <c r="P87" s="3"/>
    </row>
    <row r="88" spans="1:16">
      <c r="A88" s="3"/>
      <c r="B88" s="3"/>
      <c r="C88" s="3"/>
      <c r="D88" s="3"/>
      <c r="E88" s="3"/>
      <c r="F88" s="3"/>
      <c r="G88" s="3"/>
      <c r="H88" s="3"/>
      <c r="I88" s="3"/>
      <c r="J88" s="3"/>
      <c r="K88" s="3"/>
      <c r="L88" s="3"/>
      <c r="M88" s="3"/>
      <c r="N88" s="3"/>
      <c r="O88" s="3"/>
      <c r="P88" s="3"/>
    </row>
  </sheetData>
  <dataConsolidate/>
  <mergeCells count="82">
    <mergeCell ref="B65:O65"/>
    <mergeCell ref="B71:O71"/>
    <mergeCell ref="D73:E73"/>
    <mergeCell ref="J62:O62"/>
    <mergeCell ref="B69:O69"/>
    <mergeCell ref="B72:C72"/>
    <mergeCell ref="B73:C73"/>
    <mergeCell ref="D72:F72"/>
    <mergeCell ref="G72:H72"/>
    <mergeCell ref="G73:H73"/>
    <mergeCell ref="C67:J67"/>
    <mergeCell ref="K67:M67"/>
    <mergeCell ref="B75:C75"/>
    <mergeCell ref="D75:H75"/>
    <mergeCell ref="B74:C74"/>
    <mergeCell ref="D74:F74"/>
    <mergeCell ref="G74:H74"/>
    <mergeCell ref="B80:E80"/>
    <mergeCell ref="B78:E78"/>
    <mergeCell ref="L80:M80"/>
    <mergeCell ref="F80:K80"/>
    <mergeCell ref="L78:M78"/>
    <mergeCell ref="F78:K78"/>
    <mergeCell ref="J15:M15"/>
    <mergeCell ref="J16:M16"/>
    <mergeCell ref="C22:N22"/>
    <mergeCell ref="C23:N23"/>
    <mergeCell ref="C26:N26"/>
    <mergeCell ref="B41:E41"/>
    <mergeCell ref="B47:O47"/>
    <mergeCell ref="B53:D53"/>
    <mergeCell ref="B63:O63"/>
    <mergeCell ref="B44:O44"/>
    <mergeCell ref="B45:C45"/>
    <mergeCell ref="B46:I46"/>
    <mergeCell ref="D45:K45"/>
    <mergeCell ref="B42:O42"/>
    <mergeCell ref="B49:D49"/>
    <mergeCell ref="B51:D51"/>
    <mergeCell ref="B50:F50"/>
    <mergeCell ref="B52:F52"/>
    <mergeCell ref="B48:G48"/>
    <mergeCell ref="C56:O56"/>
    <mergeCell ref="C59:O59"/>
    <mergeCell ref="B2:O2"/>
    <mergeCell ref="B29:O29"/>
    <mergeCell ref="B32:O32"/>
    <mergeCell ref="B3:O3"/>
    <mergeCell ref="C20:N20"/>
    <mergeCell ref="D5:N5"/>
    <mergeCell ref="C7:N7"/>
    <mergeCell ref="J10:O10"/>
    <mergeCell ref="B12:O12"/>
    <mergeCell ref="C17:I18"/>
    <mergeCell ref="J17:M17"/>
    <mergeCell ref="J18:M18"/>
    <mergeCell ref="C21:N21"/>
    <mergeCell ref="C14:I15"/>
    <mergeCell ref="C16:I16"/>
    <mergeCell ref="J14:M14"/>
    <mergeCell ref="B40:O40"/>
    <mergeCell ref="B36:C36"/>
    <mergeCell ref="C24:O24"/>
    <mergeCell ref="C25:P25"/>
    <mergeCell ref="C27:P27"/>
    <mergeCell ref="C30:F30"/>
    <mergeCell ref="H30:I30"/>
    <mergeCell ref="J30:O30"/>
    <mergeCell ref="B33:F33"/>
    <mergeCell ref="B35:O35"/>
    <mergeCell ref="B37:C37"/>
    <mergeCell ref="B38:C38"/>
    <mergeCell ref="D36:O36"/>
    <mergeCell ref="D37:O37"/>
    <mergeCell ref="D38:O38"/>
    <mergeCell ref="R52:AD52"/>
    <mergeCell ref="C60:O60"/>
    <mergeCell ref="G55:J55"/>
    <mergeCell ref="B54:F54"/>
    <mergeCell ref="C55:E55"/>
    <mergeCell ref="C58:O58"/>
    <mergeCell ref="C57:O57"/>
  </mergeCells>
  <phoneticPr fontId="1"/>
  <dataValidations count="4">
    <dataValidation type="list" allowBlank="1" showInputMessage="1" showErrorMessage="1" sqref="B49:D49 B51:D51 B53:D53">
      <formula1>懇親会</formula1>
    </dataValidation>
    <dataValidation type="list" allowBlank="1" showInputMessage="1" showErrorMessage="1" sqref="B45:C45">
      <formula1>論文集</formula1>
    </dataValidation>
    <dataValidation type="list" allowBlank="1" showInputMessage="1" showErrorMessage="1" sqref="B41">
      <formula1>登録区分</formula1>
    </dataValidation>
    <dataValidation type="list" allowBlank="1" showInputMessage="1" showErrorMessage="1" sqref="K67">
      <formula1>支払方法</formula1>
    </dataValidation>
  </dataValidations>
  <pageMargins left="0.70866141732283472" right="0.70866141732283472" top="0.70866141732283472" bottom="0.70866141732283472"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選択リスト一覧!$G$21:$G$23</xm:f>
          </x14:formula1>
          <xm:sqref>C55:E55 G55:I55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S51"/>
  <sheetViews>
    <sheetView topLeftCell="A4" zoomScale="140" zoomScaleNormal="140" workbookViewId="0">
      <selection activeCell="B33" sqref="B33:Q33"/>
    </sheetView>
  </sheetViews>
  <sheetFormatPr baseColWidth="10" defaultColWidth="8.83203125" defaultRowHeight="14"/>
  <cols>
    <col min="1" max="1" width="1.6640625" customWidth="1"/>
    <col min="2" max="6" width="7.6640625" customWidth="1"/>
    <col min="7" max="8" width="4.6640625" customWidth="1"/>
    <col min="9" max="9" width="1.6640625" customWidth="1"/>
    <col min="10" max="10" width="3.6640625" customWidth="1"/>
    <col min="11" max="12" width="4.6640625" customWidth="1"/>
    <col min="13" max="13" width="1.6640625" customWidth="1"/>
    <col min="14" max="14" width="10.6640625" customWidth="1"/>
    <col min="15" max="15" width="2.6640625" customWidth="1"/>
    <col min="16" max="16" width="5.6640625" customWidth="1"/>
    <col min="17" max="17" width="2.6640625" customWidth="1"/>
    <col min="18" max="18" width="1.6640625" customWidth="1"/>
    <col min="20" max="23" width="9" customWidth="1"/>
  </cols>
  <sheetData>
    <row r="2" spans="1:18" ht="18" customHeight="1">
      <c r="A2" s="3"/>
      <c r="B2" s="121" t="s">
        <v>67</v>
      </c>
      <c r="C2" s="121"/>
      <c r="D2" s="121"/>
      <c r="E2" s="121" t="str">
        <f xml:space="preserve"> IF('参加申込（正式版）'!$K$67="", "",'参加申込（正式版）'!$K$67)</f>
        <v>当日支払</v>
      </c>
      <c r="F2" s="121"/>
      <c r="G2" s="36"/>
      <c r="H2" s="128" t="str">
        <f>IF($E$2="当日支払", "印刷", "")</f>
        <v>印刷</v>
      </c>
      <c r="I2" s="128"/>
      <c r="J2" s="3"/>
      <c r="K2" s="3"/>
      <c r="L2" s="3"/>
      <c r="M2" s="3"/>
      <c r="N2" s="3"/>
      <c r="O2" s="3"/>
      <c r="P2" s="3"/>
      <c r="Q2" s="3"/>
      <c r="R2" s="3"/>
    </row>
    <row r="3" spans="1:18" ht="10" customHeight="1">
      <c r="A3" s="3"/>
      <c r="B3" s="36"/>
      <c r="C3" s="36"/>
      <c r="D3" s="36"/>
      <c r="E3" s="36"/>
      <c r="F3" s="36"/>
      <c r="G3" s="36"/>
      <c r="H3" s="49"/>
      <c r="I3" s="49"/>
      <c r="J3" s="3"/>
      <c r="K3" s="3"/>
      <c r="L3" s="3"/>
      <c r="M3" s="3"/>
      <c r="N3" s="3"/>
      <c r="O3" s="3"/>
      <c r="P3" s="3"/>
      <c r="Q3" s="3"/>
      <c r="R3" s="3"/>
    </row>
    <row r="4" spans="1:18" ht="28.5" customHeight="1">
      <c r="A4" s="3"/>
      <c r="B4" s="127" t="s">
        <v>92</v>
      </c>
      <c r="C4" s="127"/>
      <c r="D4" s="127"/>
      <c r="E4" s="127"/>
      <c r="F4" s="127"/>
      <c r="G4" s="127"/>
      <c r="H4" s="127"/>
      <c r="I4" s="127"/>
      <c r="J4" s="127"/>
      <c r="K4" s="127"/>
      <c r="L4" s="127"/>
      <c r="M4" s="127"/>
      <c r="N4" s="127"/>
      <c r="O4" s="127"/>
      <c r="P4" s="127"/>
      <c r="Q4" s="127"/>
      <c r="R4" s="3"/>
    </row>
    <row r="5" spans="1:18" ht="10" customHeight="1">
      <c r="A5" s="3"/>
      <c r="B5" s="36"/>
      <c r="C5" s="36"/>
      <c r="D5" s="36"/>
      <c r="E5" s="36"/>
      <c r="F5" s="36"/>
      <c r="G5" s="36"/>
      <c r="H5" s="3"/>
      <c r="I5" s="3"/>
      <c r="J5" s="3"/>
      <c r="K5" s="3"/>
      <c r="L5" s="3"/>
      <c r="M5" s="3"/>
      <c r="N5" s="3"/>
      <c r="O5" s="3"/>
      <c r="P5" s="3"/>
      <c r="Q5" s="3"/>
      <c r="R5" s="3"/>
    </row>
    <row r="6" spans="1:18" ht="6" customHeight="1">
      <c r="A6" s="19"/>
      <c r="B6" s="46"/>
      <c r="C6" s="46"/>
      <c r="D6" s="46"/>
      <c r="E6" s="46"/>
      <c r="F6" s="46"/>
      <c r="G6" s="46"/>
      <c r="H6" s="46"/>
      <c r="I6" s="46"/>
      <c r="J6" s="46"/>
      <c r="K6" s="46"/>
      <c r="L6" s="46"/>
      <c r="M6" s="46"/>
      <c r="N6" s="46"/>
      <c r="O6" s="46"/>
      <c r="P6" s="46"/>
      <c r="Q6" s="46"/>
      <c r="R6" s="19"/>
    </row>
    <row r="7" spans="1:18" ht="15" customHeight="1">
      <c r="A7" s="19"/>
      <c r="B7" s="20" t="str">
        <f>'参加申込（正式版）'!$B$10</f>
        <v xml:space="preserve">No. </v>
      </c>
      <c r="C7" s="21" t="s">
        <v>60</v>
      </c>
      <c r="D7" s="46"/>
      <c r="E7" s="46"/>
      <c r="F7" s="46"/>
      <c r="G7" s="46"/>
      <c r="H7" s="46"/>
      <c r="I7" s="46"/>
      <c r="J7" s="46"/>
      <c r="K7" s="144" t="s">
        <v>19</v>
      </c>
      <c r="L7" s="144"/>
      <c r="M7" s="144"/>
      <c r="N7" s="144"/>
      <c r="O7" s="144"/>
      <c r="P7" s="144"/>
      <c r="Q7" s="144"/>
      <c r="R7" s="19"/>
    </row>
    <row r="8" spans="1:18" ht="10" customHeight="1">
      <c r="A8" s="19"/>
      <c r="B8" s="46"/>
      <c r="C8" s="46"/>
      <c r="D8" s="46"/>
      <c r="E8" s="46"/>
      <c r="F8" s="46"/>
      <c r="G8" s="46"/>
      <c r="H8" s="46"/>
      <c r="I8" s="46"/>
      <c r="J8" s="46"/>
      <c r="K8" s="46"/>
      <c r="L8" s="46"/>
      <c r="M8" s="46"/>
      <c r="N8" s="46"/>
      <c r="O8" s="46"/>
      <c r="P8" s="46"/>
      <c r="Q8" s="46"/>
      <c r="R8" s="19"/>
    </row>
    <row r="9" spans="1:18" ht="16" customHeight="1">
      <c r="A9" s="19"/>
      <c r="B9" s="145" t="str">
        <f>IF('参加申込（正式版）'!$B$33="", "", '参加申込（正式版）'!$B$33)</f>
        <v/>
      </c>
      <c r="C9" s="145"/>
      <c r="D9" s="145"/>
      <c r="E9" s="145"/>
      <c r="F9" s="46"/>
      <c r="G9" s="46"/>
      <c r="H9" s="46"/>
      <c r="I9" s="46"/>
      <c r="J9" s="46"/>
      <c r="K9" s="46"/>
      <c r="L9" s="46"/>
      <c r="M9" s="46"/>
      <c r="N9" s="46"/>
      <c r="O9" s="46"/>
      <c r="P9" s="46"/>
      <c r="Q9" s="46"/>
      <c r="R9" s="19"/>
    </row>
    <row r="10" spans="1:18" ht="16" customHeight="1">
      <c r="A10" s="19"/>
      <c r="B10" s="146" t="str">
        <f>IF('参加申込（正式版）'!$C$30="", "", '参加申込（正式版）'!$C$30)</f>
        <v/>
      </c>
      <c r="C10" s="146"/>
      <c r="D10" s="146"/>
      <c r="E10" s="146"/>
      <c r="F10" s="47" t="s">
        <v>81</v>
      </c>
      <c r="G10" s="46"/>
      <c r="H10" s="46"/>
      <c r="I10" s="46"/>
      <c r="J10" s="46"/>
      <c r="K10" s="46"/>
      <c r="L10" s="46"/>
      <c r="M10" s="46"/>
      <c r="N10" s="46"/>
      <c r="O10" s="46"/>
      <c r="P10" s="46"/>
      <c r="Q10" s="46"/>
      <c r="R10" s="19"/>
    </row>
    <row r="11" spans="1:18" ht="16" customHeight="1">
      <c r="A11" s="19"/>
      <c r="B11" s="30"/>
      <c r="C11" s="30"/>
      <c r="D11" s="30"/>
      <c r="E11" s="147" t="s">
        <v>94</v>
      </c>
      <c r="F11" s="147"/>
      <c r="G11" s="147"/>
      <c r="H11" s="147"/>
      <c r="I11" s="147"/>
      <c r="J11" s="147"/>
      <c r="K11" s="147"/>
      <c r="L11" s="147"/>
      <c r="M11" s="147"/>
      <c r="N11" s="147"/>
      <c r="O11" s="147"/>
      <c r="P11" s="147"/>
      <c r="Q11" s="147"/>
      <c r="R11" s="19"/>
    </row>
    <row r="12" spans="1:18" ht="16" customHeight="1">
      <c r="A12" s="19"/>
      <c r="B12" s="30"/>
      <c r="C12" s="30"/>
      <c r="D12" s="30"/>
      <c r="E12" s="147"/>
      <c r="F12" s="147"/>
      <c r="G12" s="147"/>
      <c r="H12" s="147"/>
      <c r="I12" s="147"/>
      <c r="J12" s="147"/>
      <c r="K12" s="147"/>
      <c r="L12" s="147"/>
      <c r="M12" s="147"/>
      <c r="N12" s="147"/>
      <c r="O12" s="147"/>
      <c r="P12" s="147"/>
      <c r="Q12" s="147"/>
      <c r="R12" s="19"/>
    </row>
    <row r="13" spans="1:18" ht="16" customHeight="1">
      <c r="A13" s="19"/>
      <c r="B13" s="30"/>
      <c r="C13" s="30"/>
      <c r="D13" s="30"/>
      <c r="E13" s="147"/>
      <c r="F13" s="147"/>
      <c r="G13" s="147"/>
      <c r="H13" s="147"/>
      <c r="I13" s="147"/>
      <c r="J13" s="147"/>
      <c r="K13" s="147"/>
      <c r="L13" s="147"/>
      <c r="M13" s="147"/>
      <c r="N13" s="147"/>
      <c r="O13" s="147"/>
      <c r="P13" s="147"/>
      <c r="Q13" s="147"/>
      <c r="R13" s="19"/>
    </row>
    <row r="14" spans="1:18" ht="16" customHeight="1">
      <c r="A14" s="19"/>
      <c r="B14" s="30"/>
      <c r="C14" s="30"/>
      <c r="D14" s="30"/>
      <c r="E14" s="147"/>
      <c r="F14" s="147"/>
      <c r="G14" s="147"/>
      <c r="H14" s="147"/>
      <c r="I14" s="147"/>
      <c r="J14" s="147"/>
      <c r="K14" s="147"/>
      <c r="L14" s="147"/>
      <c r="M14" s="147"/>
      <c r="N14" s="147"/>
      <c r="O14" s="147"/>
      <c r="P14" s="147"/>
      <c r="Q14" s="147"/>
      <c r="R14" s="19"/>
    </row>
    <row r="15" spans="1:18" ht="16" customHeight="1">
      <c r="A15" s="19"/>
      <c r="B15" s="30"/>
      <c r="C15" s="30"/>
      <c r="D15" s="30"/>
      <c r="E15" s="147"/>
      <c r="F15" s="147"/>
      <c r="G15" s="147"/>
      <c r="H15" s="147"/>
      <c r="I15" s="147"/>
      <c r="J15" s="147"/>
      <c r="K15" s="147"/>
      <c r="L15" s="147"/>
      <c r="M15" s="147"/>
      <c r="N15" s="147"/>
      <c r="O15" s="147"/>
      <c r="P15" s="147"/>
      <c r="Q15" s="147"/>
      <c r="R15" s="19"/>
    </row>
    <row r="16" spans="1:18" ht="16" customHeight="1">
      <c r="A16" s="19"/>
      <c r="B16" s="30"/>
      <c r="C16" s="30"/>
      <c r="D16" s="30"/>
      <c r="E16" s="147"/>
      <c r="F16" s="147"/>
      <c r="G16" s="147"/>
      <c r="H16" s="147"/>
      <c r="I16" s="147"/>
      <c r="J16" s="147"/>
      <c r="K16" s="147"/>
      <c r="L16" s="147"/>
      <c r="M16" s="147"/>
      <c r="N16" s="147"/>
      <c r="O16" s="147"/>
      <c r="P16" s="147"/>
      <c r="Q16" s="147"/>
      <c r="R16" s="19"/>
    </row>
    <row r="17" spans="1:18" ht="6" customHeight="1">
      <c r="A17" s="19"/>
      <c r="B17" s="30"/>
      <c r="C17" s="30"/>
      <c r="D17" s="30"/>
      <c r="E17" s="48"/>
      <c r="F17" s="48"/>
      <c r="G17" s="48"/>
      <c r="H17" s="48"/>
      <c r="I17" s="48"/>
      <c r="J17" s="48"/>
      <c r="K17" s="48"/>
      <c r="L17" s="48"/>
      <c r="M17" s="48"/>
      <c r="N17" s="48"/>
      <c r="O17" s="48"/>
      <c r="P17" s="48"/>
      <c r="Q17" s="48"/>
      <c r="R17" s="19"/>
    </row>
    <row r="18" spans="1:18" ht="20" customHeight="1">
      <c r="A18" s="19"/>
      <c r="B18" s="148" t="s">
        <v>65</v>
      </c>
      <c r="C18" s="148"/>
      <c r="D18" s="148"/>
      <c r="E18" s="148"/>
      <c r="F18" s="148"/>
      <c r="G18" s="148"/>
      <c r="H18" s="148"/>
      <c r="I18" s="148"/>
      <c r="J18" s="148"/>
      <c r="K18" s="148"/>
      <c r="L18" s="148"/>
      <c r="M18" s="148"/>
      <c r="N18" s="148"/>
      <c r="O18" s="148"/>
      <c r="P18" s="148"/>
      <c r="Q18" s="148"/>
      <c r="R18" s="19"/>
    </row>
    <row r="19" spans="1:18" ht="6" customHeight="1">
      <c r="A19" s="19"/>
      <c r="B19" s="46"/>
      <c r="C19" s="46"/>
      <c r="D19" s="46"/>
      <c r="E19" s="46"/>
      <c r="F19" s="46"/>
      <c r="G19" s="46"/>
      <c r="H19" s="46"/>
      <c r="I19" s="46"/>
      <c r="J19" s="46"/>
      <c r="K19" s="46"/>
      <c r="L19" s="46"/>
      <c r="M19" s="46"/>
      <c r="N19" s="46"/>
      <c r="O19" s="46"/>
      <c r="P19" s="46"/>
      <c r="Q19" s="46"/>
      <c r="R19" s="19"/>
    </row>
    <row r="20" spans="1:18" ht="27" customHeight="1">
      <c r="A20" s="3"/>
      <c r="B20" s="143" t="s">
        <v>121</v>
      </c>
      <c r="C20" s="143"/>
      <c r="D20" s="143"/>
      <c r="E20" s="143"/>
      <c r="F20" s="143"/>
      <c r="G20" s="143"/>
      <c r="H20" s="143"/>
      <c r="I20" s="143"/>
      <c r="J20" s="143"/>
      <c r="K20" s="143"/>
      <c r="L20" s="143"/>
      <c r="M20" s="143"/>
      <c r="N20" s="143"/>
      <c r="O20" s="143"/>
      <c r="P20" s="143"/>
      <c r="Q20" s="143"/>
      <c r="R20" s="3"/>
    </row>
    <row r="21" spans="1:18" ht="6" customHeight="1">
      <c r="A21" s="3"/>
      <c r="B21" s="46"/>
      <c r="C21" s="46"/>
      <c r="D21" s="46"/>
      <c r="E21" s="46"/>
      <c r="F21" s="46"/>
      <c r="G21" s="46"/>
      <c r="H21" s="46"/>
      <c r="I21" s="46"/>
      <c r="J21" s="46"/>
      <c r="K21" s="46"/>
      <c r="L21" s="46"/>
      <c r="M21" s="46"/>
      <c r="N21" s="46"/>
      <c r="O21" s="46"/>
      <c r="P21" s="46"/>
      <c r="Q21" s="46"/>
      <c r="R21" s="3"/>
    </row>
    <row r="22" spans="1:18" ht="18" customHeight="1">
      <c r="A22" s="3"/>
      <c r="B22" s="21"/>
      <c r="C22" s="46"/>
      <c r="D22" s="21"/>
      <c r="E22" s="31" t="s">
        <v>80</v>
      </c>
      <c r="F22" s="32"/>
      <c r="G22" s="138">
        <f>'参加申込（正式版）'!$L$78+'参加申込（正式版）'!$L$80</f>
        <v>0</v>
      </c>
      <c r="H22" s="138"/>
      <c r="I22" s="138"/>
      <c r="J22" s="33" t="s">
        <v>40</v>
      </c>
      <c r="K22" s="22"/>
      <c r="L22" s="22"/>
      <c r="M22" s="22"/>
      <c r="N22" s="46"/>
      <c r="O22" s="46"/>
      <c r="P22" s="46"/>
      <c r="Q22" s="46"/>
      <c r="R22" s="3"/>
    </row>
    <row r="23" spans="1:18" ht="6" customHeight="1">
      <c r="A23" s="3"/>
      <c r="B23" s="34"/>
      <c r="C23" s="34"/>
      <c r="D23" s="34"/>
      <c r="E23" s="34"/>
      <c r="F23" s="34"/>
      <c r="G23" s="34"/>
      <c r="H23" s="34"/>
      <c r="I23" s="34"/>
      <c r="J23" s="34"/>
      <c r="K23" s="34"/>
      <c r="L23" s="34"/>
      <c r="M23" s="34"/>
      <c r="N23" s="34"/>
      <c r="O23" s="34"/>
      <c r="P23" s="34"/>
      <c r="Q23" s="34"/>
      <c r="R23" s="3"/>
    </row>
    <row r="24" spans="1:18" ht="12" customHeight="1">
      <c r="A24" s="3"/>
      <c r="B24" s="139" t="s">
        <v>66</v>
      </c>
      <c r="C24" s="139"/>
      <c r="D24" s="139"/>
      <c r="E24" s="139"/>
      <c r="F24" s="139"/>
      <c r="G24" s="139"/>
      <c r="H24" s="139"/>
      <c r="I24" s="139"/>
      <c r="J24" s="139"/>
      <c r="K24" s="139"/>
      <c r="L24" s="139"/>
      <c r="M24" s="139"/>
      <c r="N24" s="139"/>
      <c r="O24" s="139"/>
      <c r="P24" s="139"/>
      <c r="Q24" s="139"/>
      <c r="R24" s="3"/>
    </row>
    <row r="25" spans="1:18" ht="6" customHeight="1">
      <c r="A25" s="3"/>
      <c r="B25" s="3"/>
      <c r="C25" s="3"/>
      <c r="D25" s="3"/>
      <c r="E25" s="3"/>
      <c r="F25" s="3"/>
      <c r="G25" s="3"/>
      <c r="H25" s="3"/>
      <c r="I25" s="3"/>
      <c r="J25" s="3"/>
      <c r="K25" s="3"/>
      <c r="L25" s="3"/>
      <c r="M25" s="3"/>
      <c r="N25" s="3"/>
      <c r="O25" s="3"/>
      <c r="P25" s="3"/>
      <c r="Q25" s="3"/>
      <c r="R25" s="3"/>
    </row>
    <row r="26" spans="1:18" ht="16" customHeight="1">
      <c r="A26" s="3"/>
      <c r="B26" s="140" t="s">
        <v>51</v>
      </c>
      <c r="C26" s="140"/>
      <c r="D26" s="140"/>
      <c r="E26" s="140"/>
      <c r="F26" s="140"/>
      <c r="G26" s="140"/>
      <c r="H26" s="140"/>
      <c r="I26" s="140"/>
      <c r="J26" s="140"/>
      <c r="K26" s="140"/>
      <c r="L26" s="140"/>
      <c r="M26" s="140"/>
      <c r="N26" s="140"/>
      <c r="O26" s="140"/>
      <c r="P26" s="140"/>
      <c r="Q26" s="140"/>
      <c r="R26" s="3"/>
    </row>
    <row r="27" spans="1:18" ht="16" customHeight="1">
      <c r="A27" s="3"/>
      <c r="B27" s="122" t="s">
        <v>32</v>
      </c>
      <c r="C27" s="122"/>
      <c r="D27" s="141" t="str">
        <f xml:space="preserve"> IF('参加申込（正式版）'!$D$72="", "",'参加申込（正式版）'!$D$72)</f>
        <v/>
      </c>
      <c r="E27" s="142"/>
      <c r="F27" s="142"/>
      <c r="G27" s="124">
        <f xml:space="preserve"> IF('参加申込（正式版）'!$G$72="", "",'参加申込（正式版）'!$G$72)</f>
        <v>0</v>
      </c>
      <c r="H27" s="135"/>
      <c r="I27" s="125" t="s">
        <v>40</v>
      </c>
      <c r="J27" s="126"/>
      <c r="K27" s="3"/>
      <c r="L27" s="3"/>
      <c r="M27" s="3"/>
      <c r="N27" s="3"/>
      <c r="O27" s="3"/>
      <c r="P27" s="3"/>
      <c r="Q27" s="3"/>
      <c r="R27" s="3"/>
    </row>
    <row r="28" spans="1:18" ht="16" customHeight="1">
      <c r="A28" s="3"/>
      <c r="B28" s="122" t="s">
        <v>24</v>
      </c>
      <c r="C28" s="122"/>
      <c r="D28" s="35">
        <f xml:space="preserve"> IF('参加申込（正式版）'!$D$73="", "",'参加申込（正式版）'!$D$73)</f>
        <v>0</v>
      </c>
      <c r="E28" s="129" t="s">
        <v>59</v>
      </c>
      <c r="F28" s="130"/>
      <c r="G28" s="131">
        <f xml:space="preserve"> IF('参加申込（正式版）'!$G$73="", "",'参加申込（正式版）'!$G$73)</f>
        <v>0</v>
      </c>
      <c r="H28" s="131"/>
      <c r="I28" s="132" t="s">
        <v>40</v>
      </c>
      <c r="J28" s="133"/>
      <c r="K28" s="3"/>
      <c r="L28" s="3"/>
      <c r="M28" s="3"/>
      <c r="N28" s="3"/>
      <c r="O28" s="3"/>
      <c r="P28" s="3"/>
      <c r="Q28" s="3"/>
      <c r="R28" s="3"/>
    </row>
    <row r="29" spans="1:18" ht="16" customHeight="1">
      <c r="A29" s="3"/>
      <c r="B29" s="122" t="s">
        <v>38</v>
      </c>
      <c r="C29" s="122"/>
      <c r="D29" s="122" t="str">
        <f xml:space="preserve"> IF('参加申込（正式版）'!$D$74="", "",'参加申込（正式版）'!$D$74)</f>
        <v/>
      </c>
      <c r="E29" s="134"/>
      <c r="F29" s="134"/>
      <c r="G29" s="124">
        <f xml:space="preserve"> IF('参加申込（正式版）'!$G$74="", "",'参加申込（正式版）'!$G$74)</f>
        <v>0</v>
      </c>
      <c r="H29" s="135"/>
      <c r="I29" s="136" t="s">
        <v>40</v>
      </c>
      <c r="J29" s="137"/>
      <c r="K29" s="3"/>
      <c r="L29" s="3"/>
      <c r="M29" s="3"/>
      <c r="N29" s="3"/>
      <c r="O29" s="3"/>
      <c r="P29" s="3"/>
      <c r="Q29" s="3"/>
      <c r="R29" s="3"/>
    </row>
    <row r="30" spans="1:18" ht="16" customHeight="1">
      <c r="A30" s="3"/>
      <c r="B30" s="122" t="s">
        <v>39</v>
      </c>
      <c r="C30" s="122"/>
      <c r="D30" s="123">
        <f xml:space="preserve"> IF('参加申込（正式版）'!$D$75="", "",'参加申込（正式版）'!$D$75)</f>
        <v>0</v>
      </c>
      <c r="E30" s="123"/>
      <c r="F30" s="123"/>
      <c r="G30" s="123"/>
      <c r="H30" s="124"/>
      <c r="I30" s="125" t="s">
        <v>40</v>
      </c>
      <c r="J30" s="126"/>
      <c r="K30" s="3"/>
      <c r="L30" s="3"/>
      <c r="M30" s="3"/>
      <c r="N30" s="3"/>
      <c r="O30" s="3"/>
      <c r="P30" s="3"/>
      <c r="Q30" s="3"/>
      <c r="R30" s="3"/>
    </row>
    <row r="31" spans="1:18" ht="6" customHeight="1">
      <c r="A31" s="3"/>
      <c r="B31" s="3"/>
      <c r="C31" s="3"/>
      <c r="D31" s="3"/>
      <c r="E31" s="3"/>
      <c r="F31" s="3"/>
      <c r="G31" s="3"/>
      <c r="H31" s="3"/>
      <c r="I31" s="3"/>
      <c r="J31" s="3"/>
      <c r="K31" s="3"/>
      <c r="L31" s="3"/>
      <c r="M31" s="3"/>
      <c r="N31" s="3"/>
      <c r="O31" s="3"/>
      <c r="P31" s="3"/>
      <c r="Q31" s="3"/>
      <c r="R31" s="3"/>
    </row>
    <row r="32" spans="1:18" ht="6" customHeight="1">
      <c r="A32" s="3"/>
      <c r="B32" s="3"/>
      <c r="C32" s="3"/>
      <c r="D32" s="3"/>
      <c r="E32" s="3"/>
      <c r="F32" s="3"/>
      <c r="G32" s="3"/>
      <c r="H32" s="3"/>
      <c r="I32" s="3"/>
      <c r="J32" s="3"/>
      <c r="K32" s="3"/>
      <c r="L32" s="3"/>
      <c r="M32" s="3"/>
      <c r="N32" s="3"/>
      <c r="O32" s="3"/>
      <c r="P32" s="3"/>
      <c r="Q32" s="3"/>
      <c r="R32" s="3"/>
    </row>
    <row r="33" spans="1:19" ht="330" customHeight="1">
      <c r="A33" s="3"/>
      <c r="B33" s="120" t="s">
        <v>132</v>
      </c>
      <c r="C33" s="120"/>
      <c r="D33" s="120"/>
      <c r="E33" s="120"/>
      <c r="F33" s="120"/>
      <c r="G33" s="120"/>
      <c r="H33" s="120"/>
      <c r="I33" s="120"/>
      <c r="J33" s="120"/>
      <c r="K33" s="120"/>
      <c r="L33" s="120"/>
      <c r="M33" s="120"/>
      <c r="N33" s="120"/>
      <c r="O33" s="120"/>
      <c r="P33" s="120"/>
      <c r="Q33" s="120"/>
      <c r="R33" s="3"/>
      <c r="S33" s="3"/>
    </row>
    <row r="34" spans="1:19" ht="14.25" customHeight="1">
      <c r="A34" s="3"/>
      <c r="B34" s="120"/>
      <c r="C34" s="120"/>
      <c r="D34" s="120"/>
      <c r="E34" s="120"/>
      <c r="F34" s="120"/>
      <c r="G34" s="120"/>
      <c r="H34" s="120"/>
      <c r="I34" s="120"/>
      <c r="J34" s="120"/>
      <c r="K34" s="120"/>
      <c r="L34" s="120"/>
      <c r="M34" s="120"/>
      <c r="N34" s="120"/>
      <c r="O34" s="120"/>
      <c r="P34" s="120"/>
      <c r="Q34" s="120"/>
      <c r="R34" s="3"/>
      <c r="S34" s="3"/>
    </row>
    <row r="35" spans="1:19">
      <c r="A35" s="3"/>
      <c r="B35" s="3"/>
      <c r="C35" s="3"/>
      <c r="D35" s="3"/>
      <c r="E35" s="3"/>
      <c r="F35" s="3"/>
      <c r="G35" s="3"/>
      <c r="H35" s="3"/>
      <c r="I35" s="3"/>
      <c r="J35" s="3"/>
      <c r="K35" s="3"/>
      <c r="L35" s="3"/>
      <c r="M35" s="3"/>
      <c r="N35" s="3"/>
      <c r="O35" s="3"/>
      <c r="P35" s="3"/>
      <c r="Q35" s="3"/>
      <c r="R35" s="3"/>
      <c r="S35" s="3"/>
    </row>
    <row r="36" spans="1:19">
      <c r="A36" s="3"/>
      <c r="B36" s="3"/>
      <c r="C36" s="3"/>
      <c r="D36" s="3"/>
      <c r="E36" s="3"/>
      <c r="F36" s="3"/>
      <c r="G36" s="3"/>
      <c r="H36" s="3"/>
      <c r="I36" s="3"/>
      <c r="J36" s="3"/>
      <c r="K36" s="3"/>
      <c r="L36" s="3"/>
      <c r="M36" s="3"/>
      <c r="N36" s="3"/>
      <c r="O36" s="3"/>
      <c r="P36" s="3"/>
      <c r="Q36" s="3"/>
      <c r="R36" s="3"/>
    </row>
    <row r="37" spans="1:19">
      <c r="A37" s="3"/>
      <c r="B37" s="3"/>
      <c r="C37" s="3"/>
      <c r="D37" s="3"/>
      <c r="E37" s="3"/>
      <c r="F37" s="3"/>
      <c r="G37" s="3"/>
      <c r="H37" s="3"/>
      <c r="I37" s="3"/>
      <c r="J37" s="3"/>
      <c r="K37" s="3"/>
      <c r="L37" s="3"/>
      <c r="M37" s="3"/>
      <c r="N37" s="3"/>
      <c r="O37" s="3"/>
      <c r="P37" s="3"/>
      <c r="Q37" s="3"/>
      <c r="R37" s="3"/>
    </row>
    <row r="38" spans="1:19">
      <c r="A38" s="3"/>
      <c r="B38" s="3"/>
      <c r="C38" s="3"/>
      <c r="D38" s="3"/>
      <c r="E38" s="3"/>
      <c r="F38" s="3"/>
      <c r="G38" s="3"/>
      <c r="H38" s="3"/>
      <c r="I38" s="3"/>
      <c r="J38" s="3"/>
      <c r="K38" s="3"/>
      <c r="L38" s="3"/>
      <c r="M38" s="3"/>
      <c r="N38" s="3"/>
      <c r="O38" s="3"/>
      <c r="P38" s="3"/>
      <c r="Q38" s="3"/>
      <c r="R38" s="3"/>
    </row>
    <row r="39" spans="1:19">
      <c r="A39" s="3"/>
      <c r="B39" s="3"/>
      <c r="C39" s="3"/>
      <c r="D39" s="3"/>
      <c r="E39" s="3"/>
      <c r="F39" s="3"/>
      <c r="G39" s="3"/>
      <c r="H39" s="3"/>
      <c r="I39" s="3"/>
      <c r="J39" s="3"/>
      <c r="K39" s="3"/>
      <c r="L39" s="3"/>
      <c r="M39" s="3"/>
      <c r="N39" s="3"/>
      <c r="O39" s="3"/>
      <c r="P39" s="3"/>
      <c r="Q39" s="3"/>
      <c r="R39" s="3"/>
    </row>
    <row r="40" spans="1:19">
      <c r="A40" s="3"/>
      <c r="B40" s="3"/>
      <c r="C40" s="3"/>
      <c r="D40" s="3"/>
      <c r="E40" s="3"/>
      <c r="F40" s="3"/>
      <c r="G40" s="3"/>
      <c r="H40" s="3"/>
      <c r="I40" s="3"/>
      <c r="J40" s="3"/>
      <c r="K40" s="3"/>
      <c r="L40" s="3"/>
      <c r="M40" s="3"/>
      <c r="N40" s="3"/>
      <c r="O40" s="3"/>
      <c r="P40" s="3"/>
      <c r="Q40" s="3"/>
      <c r="R40" s="3"/>
    </row>
    <row r="41" spans="1:19">
      <c r="A41" s="3"/>
      <c r="B41" s="3"/>
      <c r="C41" s="3"/>
      <c r="D41" s="3"/>
      <c r="E41" s="3"/>
      <c r="F41" s="3"/>
      <c r="G41" s="3"/>
      <c r="H41" s="3"/>
      <c r="I41" s="3"/>
      <c r="J41" s="3"/>
      <c r="K41" s="3"/>
      <c r="L41" s="3"/>
      <c r="M41" s="3"/>
      <c r="N41" s="3"/>
      <c r="O41" s="3"/>
      <c r="P41" s="3"/>
      <c r="Q41" s="3"/>
      <c r="R41" s="3"/>
    </row>
    <row r="42" spans="1:19">
      <c r="A42" s="3"/>
      <c r="B42" s="3"/>
      <c r="C42" s="3"/>
      <c r="D42" s="3"/>
      <c r="E42" s="3"/>
      <c r="F42" s="3"/>
      <c r="G42" s="3"/>
      <c r="H42" s="3"/>
      <c r="I42" s="3"/>
      <c r="J42" s="3"/>
      <c r="K42" s="3"/>
      <c r="L42" s="3"/>
      <c r="M42" s="3"/>
      <c r="N42" s="3"/>
      <c r="O42" s="3"/>
      <c r="P42" s="3"/>
      <c r="Q42" s="3"/>
      <c r="R42" s="3"/>
    </row>
    <row r="43" spans="1:19">
      <c r="A43" s="3"/>
      <c r="B43" s="3"/>
      <c r="C43" s="3"/>
      <c r="D43" s="3"/>
      <c r="E43" s="3"/>
      <c r="F43" s="3"/>
      <c r="G43" s="3"/>
      <c r="H43" s="3"/>
      <c r="I43" s="3"/>
      <c r="J43" s="3"/>
      <c r="K43" s="3"/>
      <c r="L43" s="3"/>
      <c r="M43" s="3"/>
      <c r="N43" s="3"/>
      <c r="O43" s="3"/>
      <c r="P43" s="3"/>
      <c r="Q43" s="3"/>
      <c r="R43" s="3"/>
    </row>
    <row r="44" spans="1:19">
      <c r="A44" s="3"/>
      <c r="B44" s="3"/>
      <c r="C44" s="3"/>
      <c r="D44" s="3"/>
      <c r="E44" s="3"/>
      <c r="F44" s="3"/>
      <c r="G44" s="3"/>
      <c r="H44" s="3"/>
      <c r="I44" s="3"/>
      <c r="J44" s="3"/>
      <c r="K44" s="3"/>
      <c r="L44" s="3"/>
      <c r="M44" s="3"/>
      <c r="N44" s="3"/>
      <c r="O44" s="3"/>
      <c r="P44" s="3"/>
      <c r="Q44" s="3"/>
      <c r="R44" s="3"/>
    </row>
    <row r="45" spans="1:19">
      <c r="A45" s="3"/>
      <c r="B45" s="3"/>
      <c r="C45" s="3"/>
      <c r="D45" s="3"/>
      <c r="E45" s="3"/>
      <c r="F45" s="3"/>
      <c r="G45" s="3"/>
      <c r="H45" s="3"/>
      <c r="I45" s="3"/>
      <c r="J45" s="3"/>
      <c r="K45" s="3"/>
      <c r="L45" s="3"/>
      <c r="M45" s="3"/>
      <c r="N45" s="3"/>
      <c r="O45" s="3"/>
      <c r="P45" s="3"/>
      <c r="Q45" s="3"/>
      <c r="R45" s="3"/>
    </row>
    <row r="46" spans="1:19">
      <c r="A46" s="3"/>
      <c r="B46" s="3"/>
      <c r="C46" s="3"/>
      <c r="D46" s="3"/>
      <c r="E46" s="3"/>
      <c r="F46" s="3"/>
      <c r="G46" s="3"/>
      <c r="H46" s="3"/>
      <c r="I46" s="3"/>
      <c r="J46" s="3"/>
      <c r="K46" s="3"/>
      <c r="L46" s="3"/>
      <c r="M46" s="3"/>
      <c r="N46" s="3"/>
      <c r="O46" s="3"/>
      <c r="P46" s="3"/>
      <c r="Q46" s="3"/>
      <c r="R46" s="3"/>
    </row>
    <row r="47" spans="1:19">
      <c r="A47" s="3"/>
      <c r="B47" s="3"/>
      <c r="C47" s="3"/>
      <c r="D47" s="3"/>
      <c r="E47" s="3"/>
      <c r="F47" s="3"/>
      <c r="G47" s="3"/>
      <c r="H47" s="3"/>
      <c r="I47" s="3"/>
      <c r="J47" s="3"/>
      <c r="K47" s="3"/>
      <c r="L47" s="3"/>
      <c r="M47" s="3"/>
      <c r="N47" s="3"/>
      <c r="O47" s="3"/>
      <c r="P47" s="3"/>
      <c r="Q47" s="3"/>
      <c r="R47" s="3"/>
    </row>
    <row r="48" spans="1:19">
      <c r="A48" s="3"/>
      <c r="B48" s="3"/>
      <c r="C48" s="3"/>
      <c r="D48" s="3"/>
      <c r="E48" s="3"/>
      <c r="F48" s="3"/>
      <c r="G48" s="3"/>
      <c r="H48" s="3"/>
      <c r="I48" s="3"/>
      <c r="J48" s="3"/>
      <c r="K48" s="3"/>
      <c r="L48" s="3"/>
      <c r="M48" s="3"/>
      <c r="N48" s="3"/>
      <c r="O48" s="3"/>
      <c r="P48" s="3"/>
      <c r="Q48" s="3"/>
      <c r="R48" s="3"/>
    </row>
    <row r="49" spans="1:18">
      <c r="A49" s="3"/>
      <c r="B49" s="3"/>
      <c r="C49" s="3"/>
      <c r="D49" s="3"/>
      <c r="E49" s="3"/>
      <c r="F49" s="3"/>
      <c r="G49" s="3"/>
      <c r="H49" s="3"/>
      <c r="I49" s="3"/>
      <c r="J49" s="3"/>
      <c r="K49" s="3"/>
      <c r="L49" s="3"/>
      <c r="M49" s="3"/>
      <c r="N49" s="3"/>
      <c r="O49" s="3"/>
      <c r="P49" s="3"/>
      <c r="Q49" s="3"/>
      <c r="R49" s="3"/>
    </row>
    <row r="50" spans="1:18">
      <c r="A50" s="3"/>
      <c r="B50" s="3"/>
      <c r="C50" s="3"/>
      <c r="D50" s="3"/>
      <c r="E50" s="3"/>
      <c r="F50" s="3"/>
      <c r="G50" s="3"/>
      <c r="H50" s="3"/>
      <c r="I50" s="3"/>
      <c r="J50" s="3"/>
      <c r="K50" s="3"/>
      <c r="L50" s="3"/>
      <c r="M50" s="3"/>
      <c r="N50" s="3"/>
      <c r="O50" s="3"/>
      <c r="P50" s="3"/>
      <c r="Q50" s="3"/>
      <c r="R50" s="3"/>
    </row>
    <row r="51" spans="1:18">
      <c r="A51" s="3"/>
      <c r="B51" s="3"/>
      <c r="C51" s="3"/>
      <c r="D51" s="3"/>
      <c r="E51" s="3"/>
      <c r="F51" s="3"/>
      <c r="G51" s="3"/>
      <c r="H51" s="3"/>
      <c r="I51" s="3"/>
      <c r="J51" s="3"/>
      <c r="K51" s="3"/>
      <c r="L51" s="3"/>
      <c r="M51" s="3"/>
      <c r="N51" s="3"/>
      <c r="O51" s="3"/>
      <c r="P51" s="3"/>
      <c r="Q51" s="3"/>
      <c r="R51" s="3"/>
    </row>
  </sheetData>
  <dataConsolidate/>
  <mergeCells count="30">
    <mergeCell ref="B20:Q20"/>
    <mergeCell ref="K7:Q7"/>
    <mergeCell ref="B9:E9"/>
    <mergeCell ref="B10:E10"/>
    <mergeCell ref="E11:Q16"/>
    <mergeCell ref="B18:Q18"/>
    <mergeCell ref="I29:J29"/>
    <mergeCell ref="G22:I22"/>
    <mergeCell ref="B24:Q24"/>
    <mergeCell ref="B26:Q26"/>
    <mergeCell ref="B27:C27"/>
    <mergeCell ref="D27:F27"/>
    <mergeCell ref="G27:H27"/>
    <mergeCell ref="I27:J27"/>
    <mergeCell ref="B33:Q33"/>
    <mergeCell ref="B34:Q34"/>
    <mergeCell ref="B2:D2"/>
    <mergeCell ref="E2:F2"/>
    <mergeCell ref="B30:C30"/>
    <mergeCell ref="D30:H30"/>
    <mergeCell ref="I30:J30"/>
    <mergeCell ref="B4:Q4"/>
    <mergeCell ref="H2:I2"/>
    <mergeCell ref="B28:C28"/>
    <mergeCell ref="E28:F28"/>
    <mergeCell ref="G28:H28"/>
    <mergeCell ref="I28:J28"/>
    <mergeCell ref="B29:C29"/>
    <mergeCell ref="D29:F29"/>
    <mergeCell ref="G29:H29"/>
  </mergeCells>
  <phoneticPr fontId="1"/>
  <pageMargins left="0.70866141732283472" right="0.70866141732283472" top="0.70866141732283472" bottom="0.7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0"/>
  <sheetViews>
    <sheetView topLeftCell="A14" workbookViewId="0">
      <selection activeCell="H39" sqref="H39"/>
    </sheetView>
  </sheetViews>
  <sheetFormatPr baseColWidth="10" defaultColWidth="8.83203125" defaultRowHeight="14"/>
  <sheetData>
    <row r="1" spans="1:1">
      <c r="A1" t="s">
        <v>4</v>
      </c>
    </row>
    <row r="3" spans="1:1">
      <c r="A3" t="s">
        <v>22</v>
      </c>
    </row>
    <row r="4" spans="1:1">
      <c r="A4" t="s">
        <v>2</v>
      </c>
    </row>
    <row r="5" spans="1:1">
      <c r="A5" t="s">
        <v>1</v>
      </c>
    </row>
    <row r="6" spans="1:1">
      <c r="A6" t="s">
        <v>23</v>
      </c>
    </row>
    <row r="7" spans="1:1">
      <c r="A7" t="s">
        <v>74</v>
      </c>
    </row>
    <row r="8" spans="1:1">
      <c r="A8" t="s">
        <v>75</v>
      </c>
    </row>
    <row r="9" spans="1:1">
      <c r="A9" t="s">
        <v>127</v>
      </c>
    </row>
    <row r="10" spans="1:1">
      <c r="A10" s="1" t="s">
        <v>25</v>
      </c>
    </row>
    <row r="11" spans="1:1">
      <c r="A11" s="1">
        <v>0</v>
      </c>
    </row>
    <row r="12" spans="1:1">
      <c r="A12" s="1">
        <v>1</v>
      </c>
    </row>
    <row r="13" spans="1:1">
      <c r="A13" s="1">
        <v>2</v>
      </c>
    </row>
    <row r="15" spans="1:1">
      <c r="A15" t="s">
        <v>14</v>
      </c>
    </row>
    <row r="16" spans="1:1">
      <c r="A16" t="s">
        <v>2</v>
      </c>
    </row>
    <row r="17" spans="1:7">
      <c r="A17" t="s">
        <v>1</v>
      </c>
    </row>
    <row r="19" spans="1:7">
      <c r="A19" t="s">
        <v>15</v>
      </c>
    </row>
    <row r="20" spans="1:7">
      <c r="A20" t="s">
        <v>8</v>
      </c>
      <c r="B20" t="s">
        <v>0</v>
      </c>
      <c r="C20" t="s">
        <v>13</v>
      </c>
      <c r="D20" t="s">
        <v>68</v>
      </c>
      <c r="G20" t="s">
        <v>98</v>
      </c>
    </row>
    <row r="21" spans="1:7">
      <c r="A21" t="s">
        <v>6</v>
      </c>
      <c r="B21" t="s">
        <v>9</v>
      </c>
      <c r="C21" t="s">
        <v>11</v>
      </c>
      <c r="D21" s="13" t="s">
        <v>69</v>
      </c>
      <c r="G21" t="s">
        <v>99</v>
      </c>
    </row>
    <row r="22" spans="1:7">
      <c r="A22" t="s">
        <v>3</v>
      </c>
      <c r="B22" t="s">
        <v>10</v>
      </c>
      <c r="C22" t="s">
        <v>12</v>
      </c>
      <c r="G22" t="s">
        <v>100</v>
      </c>
    </row>
    <row r="23" spans="1:7">
      <c r="A23" t="s">
        <v>7</v>
      </c>
      <c r="B23" t="s">
        <v>7</v>
      </c>
      <c r="C23" t="s">
        <v>7</v>
      </c>
      <c r="G23" t="s">
        <v>105</v>
      </c>
    </row>
    <row r="25" spans="1:7">
      <c r="A25" t="s">
        <v>16</v>
      </c>
    </row>
    <row r="26" spans="1:7">
      <c r="A26" t="s">
        <v>17</v>
      </c>
    </row>
    <row r="27" spans="1:7">
      <c r="A27" t="s">
        <v>18</v>
      </c>
    </row>
    <row r="30" spans="1:7">
      <c r="A30" t="s">
        <v>41</v>
      </c>
    </row>
    <row r="31" spans="1:7">
      <c r="B31" t="s">
        <v>46</v>
      </c>
      <c r="C31" t="s">
        <v>45</v>
      </c>
      <c r="D31" t="s">
        <v>47</v>
      </c>
      <c r="E31" t="s">
        <v>48</v>
      </c>
      <c r="F31" t="s">
        <v>49</v>
      </c>
    </row>
    <row r="32" spans="1:7">
      <c r="A32" t="s">
        <v>42</v>
      </c>
      <c r="B32" t="e">
        <f>IF('参加申込（正式版）'!#REF!="宿泊しない", 0, 1)</f>
        <v>#REF!</v>
      </c>
      <c r="C32" t="e">
        <f>IF('参加申込（正式版）'!#REF!="有", 10, 1)</f>
        <v>#REF!</v>
      </c>
      <c r="D32" t="e">
        <f>IF($C$32=1, 11000, 14000)</f>
        <v>#REF!</v>
      </c>
      <c r="E32" t="e">
        <f>IF('参加申込（正式版）'!#REF!="一般", $D$32, $D$32-1000)</f>
        <v>#REF!</v>
      </c>
      <c r="F32" t="e">
        <f>$B$32*$E$32</f>
        <v>#REF!</v>
      </c>
    </row>
    <row r="33" spans="1:9">
      <c r="A33" t="s">
        <v>43</v>
      </c>
      <c r="B33" t="e">
        <f>IF('参加申込（正式版）'!#REF!="宿泊しない", 0, 1)</f>
        <v>#REF!</v>
      </c>
      <c r="C33" t="e">
        <f>IF('参加申込（正式版）'!#REF!="有", 10, 1)</f>
        <v>#REF!</v>
      </c>
      <c r="D33" t="e">
        <f>IF($C$33=1, 11000, 14000)</f>
        <v>#REF!</v>
      </c>
      <c r="E33" t="e">
        <f>IF('参加申込（正式版）'!#REF!="一般", $D$33, $D$33-1000)</f>
        <v>#REF!</v>
      </c>
      <c r="F33" t="e">
        <f>$B$33*$E$33</f>
        <v>#REF!</v>
      </c>
    </row>
    <row r="35" spans="1:9">
      <c r="B35" t="s">
        <v>46</v>
      </c>
      <c r="C35" t="s">
        <v>45</v>
      </c>
      <c r="D35" t="s">
        <v>47</v>
      </c>
      <c r="E35" t="s">
        <v>50</v>
      </c>
      <c r="F35" t="s">
        <v>48</v>
      </c>
      <c r="G35" t="s">
        <v>49</v>
      </c>
    </row>
    <row r="36" spans="1:9">
      <c r="A36" t="s">
        <v>44</v>
      </c>
      <c r="B36" t="e">
        <f>IF('参加申込（正式版）'!#REF!="宿泊しない", 0, 1)</f>
        <v>#REF!</v>
      </c>
      <c r="C36" t="e">
        <f>IF('参加申込（正式版）'!#REF!="有", 10, 1)</f>
        <v>#REF!</v>
      </c>
      <c r="D36" t="e">
        <f>IF($C$36=1, 11000, 14000)</f>
        <v>#REF!</v>
      </c>
      <c r="E36">
        <f>IF('参加申込（正式版）'!$B$53="参加しない", $D$36, 10000)</f>
        <v>10000</v>
      </c>
      <c r="F36" t="e">
        <f>IF('参加申込（正式版）'!#REF!="一般", $E$36, $E$36-1000)</f>
        <v>#REF!</v>
      </c>
      <c r="G36" t="e">
        <f>$B$36*$F$36</f>
        <v>#REF!</v>
      </c>
    </row>
    <row r="38" spans="1:9">
      <c r="A38" t="s">
        <v>52</v>
      </c>
      <c r="B38" s="2" t="s">
        <v>2</v>
      </c>
      <c r="C38" s="2" t="s">
        <v>54</v>
      </c>
      <c r="D38" s="2" t="s">
        <v>55</v>
      </c>
      <c r="E38" s="2" t="s">
        <v>78</v>
      </c>
      <c r="F38" s="2" t="s">
        <v>79</v>
      </c>
      <c r="G38" s="2" t="s">
        <v>128</v>
      </c>
      <c r="H38" s="2" t="s">
        <v>56</v>
      </c>
    </row>
    <row r="39" spans="1:9">
      <c r="B39">
        <f>IF('参加申込（正式版）'!$B$41="一般", 3000, 0)</f>
        <v>0</v>
      </c>
      <c r="C39">
        <f>IF('参加申込（正式版）'!$B$41="学生", 1000, 0)</f>
        <v>0</v>
      </c>
      <c r="D39">
        <f>IF('参加申込（正式版）'!$B$41="国際衝撃波学会（ISWI）会員", 0, 0)</f>
        <v>0</v>
      </c>
      <c r="E39">
        <f>IF('参加申込（正式版）'!$B$41="名誉会員", 0, 0)</f>
        <v>0</v>
      </c>
      <c r="F39">
        <f>IF('参加申込（正式版）'!$B$41="機器展示等", 0, 0)</f>
        <v>0</v>
      </c>
      <c r="H39">
        <f>SUM(B39:F39)</f>
        <v>0</v>
      </c>
    </row>
    <row r="41" spans="1:9">
      <c r="A41" t="s">
        <v>53</v>
      </c>
      <c r="B41" s="2" t="s">
        <v>2</v>
      </c>
      <c r="C41" s="2" t="s">
        <v>54</v>
      </c>
      <c r="D41" s="2" t="s">
        <v>55</v>
      </c>
      <c r="E41" s="2" t="s">
        <v>78</v>
      </c>
      <c r="F41" s="2" t="s">
        <v>79</v>
      </c>
      <c r="G41" s="2" t="s">
        <v>56</v>
      </c>
      <c r="H41" s="2" t="s">
        <v>57</v>
      </c>
      <c r="I41" s="2" t="s">
        <v>58</v>
      </c>
    </row>
    <row r="42" spans="1:9">
      <c r="B42">
        <f>IF('参加申込（正式版）'!$B$41="一般", 6000, 0)</f>
        <v>0</v>
      </c>
      <c r="C42">
        <f>IF('参加申込（正式版）'!$B$41="学生", 2000, 0)</f>
        <v>0</v>
      </c>
      <c r="D42">
        <f>IF('参加申込（正式版）'!$B$41="国際衝撃波学会（ISWI）会員", 6000, 0)</f>
        <v>0</v>
      </c>
      <c r="E42">
        <f>IF('参加申込（正式版）'!$B$41="名誉会員", 6000, 0)</f>
        <v>0</v>
      </c>
      <c r="F42">
        <f>IF('参加申込（正式版）'!$B$41="機器展示等", 0, 0)</f>
        <v>0</v>
      </c>
      <c r="G42">
        <f>SUM(B42:F42)</f>
        <v>0</v>
      </c>
      <c r="H42">
        <f>IF('参加申込（正式版）'!$B$53="参加する", 1, 0)</f>
        <v>0</v>
      </c>
      <c r="I42">
        <f>$G$42*$H$42</f>
        <v>0</v>
      </c>
    </row>
    <row r="44" spans="1:9">
      <c r="A44" t="s">
        <v>63</v>
      </c>
    </row>
    <row r="45" spans="1:9">
      <c r="A45" t="s">
        <v>64</v>
      </c>
    </row>
    <row r="46" spans="1:9">
      <c r="A46" t="s">
        <v>73</v>
      </c>
    </row>
    <row r="49" spans="1:1">
      <c r="A49" s="12"/>
    </row>
    <row r="50" spans="1:1">
      <c r="A50" s="12"/>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参加申込（正式版）</vt:lpstr>
      <vt:lpstr>請求書 (当日支払) </vt:lpstr>
      <vt:lpstr>選択リスト一覧</vt:lpstr>
      <vt:lpstr>'参加申込（正式版）'!Print_Area</vt:lpstr>
      <vt:lpstr>'請求書 (当日支払) '!Print_Area</vt:lpstr>
      <vt:lpstr>移動往路</vt:lpstr>
      <vt:lpstr>懇親会</vt:lpstr>
      <vt:lpstr>支払方法</vt:lpstr>
      <vt:lpstr>宿泊予定</vt:lpstr>
      <vt:lpstr>申込区分</vt:lpstr>
      <vt:lpstr>性別</vt:lpstr>
      <vt:lpstr>登録区分</vt:lpstr>
      <vt:lpstr>論文集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2014-09-28T07:27:23Z</dcterms:created>
  <dcterms:modified xsi:type="dcterms:W3CDTF">2018-02-05T05:31:47Z</dcterms:modified>
</cp:coreProperties>
</file>